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95" windowHeight="8700" firstSheet="10" activeTab="19"/>
  </bookViews>
  <sheets>
    <sheet name="Hinweise" sheetId="1" r:id="rId1"/>
    <sheet name="1869" sheetId="2" r:id="rId2"/>
    <sheet name="1880" sheetId="3" r:id="rId3"/>
    <sheet name="1890" sheetId="4" r:id="rId4"/>
    <sheet name="1900" sheetId="5" r:id="rId5"/>
    <sheet name="1910" sheetId="6" r:id="rId6"/>
    <sheet name="1923" sheetId="7" r:id="rId7"/>
    <sheet name="1934" sheetId="8" r:id="rId8"/>
    <sheet name="1951" sheetId="9" r:id="rId9"/>
    <sheet name="1961" sheetId="10" r:id="rId10"/>
    <sheet name="1971" sheetId="11" r:id="rId11"/>
    <sheet name="1981" sheetId="12" r:id="rId12"/>
    <sheet name="1991" sheetId="13" r:id="rId13"/>
    <sheet name="2001" sheetId="14" r:id="rId14"/>
    <sheet name="2005" sheetId="15" r:id="rId15"/>
    <sheet name="2020" sheetId="16" r:id="rId16"/>
    <sheet name="2030" sheetId="17" r:id="rId17"/>
    <sheet name="2040" sheetId="18" r:id="rId18"/>
    <sheet name="Überblick" sheetId="19" r:id="rId19"/>
    <sheet name="Regression" sheetId="20" r:id="rId20"/>
  </sheets>
  <definedNames/>
  <calcPr fullCalcOnLoad="1"/>
</workbook>
</file>

<file path=xl/sharedStrings.xml><?xml version="1.0" encoding="utf-8"?>
<sst xmlns="http://schemas.openxmlformats.org/spreadsheetml/2006/main" count="665" uniqueCount="64">
  <si>
    <t>Altersgruppe</t>
  </si>
  <si>
    <t>männlich</t>
  </si>
  <si>
    <t>weiblich</t>
  </si>
  <si>
    <t>0 bis 4</t>
  </si>
  <si>
    <t>5 bis 9</t>
  </si>
  <si>
    <t>10 bis 14</t>
  </si>
  <si>
    <t>15 bis 19</t>
  </si>
  <si>
    <t>20 bis 24</t>
  </si>
  <si>
    <t>25 bis 29</t>
  </si>
  <si>
    <t>30 bis 34</t>
  </si>
  <si>
    <t>35 bis 39</t>
  </si>
  <si>
    <t>40 bis 44</t>
  </si>
  <si>
    <t>45 bis 49</t>
  </si>
  <si>
    <t>50 bis 54</t>
  </si>
  <si>
    <t>55 bis 59</t>
  </si>
  <si>
    <t>60 bis 64</t>
  </si>
  <si>
    <t>65 bis 69</t>
  </si>
  <si>
    <t>70 bis 74</t>
  </si>
  <si>
    <t>75 bis 79</t>
  </si>
  <si>
    <t>80 bis 84</t>
  </si>
  <si>
    <t>85 u.m.</t>
  </si>
  <si>
    <t>Jahrgang</t>
  </si>
  <si>
    <t>Bevölkerung Österreichs 1934</t>
  </si>
  <si>
    <t>Bevölkerung Österreichs 1910</t>
  </si>
  <si>
    <t>Bevölkerung Österreichs 1991</t>
  </si>
  <si>
    <t>Gesamt</t>
  </si>
  <si>
    <t>xi</t>
  </si>
  <si>
    <t>fi</t>
  </si>
  <si>
    <t>Summe:</t>
  </si>
  <si>
    <t>xi*fi</t>
  </si>
  <si>
    <t>Mittelwert:</t>
  </si>
  <si>
    <t>Varianz:</t>
  </si>
  <si>
    <t>(xi-mw)^2</t>
  </si>
  <si>
    <t>(xi-mw)^2*fi</t>
  </si>
  <si>
    <t>Standardabweichung:</t>
  </si>
  <si>
    <t>Median:</t>
  </si>
  <si>
    <t>Summe bev</t>
  </si>
  <si>
    <t>Modalwert:</t>
  </si>
  <si>
    <t>Zusammenfassung</t>
  </si>
  <si>
    <t>StAbw</t>
  </si>
  <si>
    <t>Quelle:</t>
  </si>
  <si>
    <t>Statistik Austria</t>
  </si>
  <si>
    <t>Bevölkerung Österreichs 1880</t>
  </si>
  <si>
    <t>Bevölkerung Österreichs 1869</t>
  </si>
  <si>
    <t>Bevölkerung Österreichs 1890</t>
  </si>
  <si>
    <t>Bevölkerung Österreichs 1900</t>
  </si>
  <si>
    <t>Bevölkerung Österreichs 1923</t>
  </si>
  <si>
    <t>Bevölkerung Österreichs 1951</t>
  </si>
  <si>
    <t>Bevölkerung Österreichs 1961</t>
  </si>
  <si>
    <t>Bevölkerung Österreichs 1971</t>
  </si>
  <si>
    <t>Bevölkerung Österreichs 1981</t>
  </si>
  <si>
    <t>Bevölkerung Österreichs 2001</t>
  </si>
  <si>
    <t>Bevölkerung Österreichs 2005</t>
  </si>
  <si>
    <t>85 bis 89</t>
  </si>
  <si>
    <t>90 bis 94</t>
  </si>
  <si>
    <t>95 u. älter</t>
  </si>
  <si>
    <t>Bevölkerung Österreichs 2020</t>
  </si>
  <si>
    <t>Bevölkerung Österreichs 2030</t>
  </si>
  <si>
    <t>Bevölkerung Österreichs 2040</t>
  </si>
  <si>
    <t>Bevölkerungsentwicklung Österreich 1869 bis 2040</t>
  </si>
  <si>
    <t>Median</t>
  </si>
  <si>
    <t>Modalwert</t>
  </si>
  <si>
    <t>Mittelwert</t>
  </si>
  <si>
    <t>Jahr</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</si>
</sst>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 _D_M_-;\-* #,##0\ _D_M_-;_-* &quot;-&quot;\ _D_M_-;_-@_-"/>
  </numFmts>
  <fonts count="12">
    <font>
      <sz val="10"/>
      <name val="Arial"/>
      <family val="0"/>
    </font>
    <font>
      <sz val="8"/>
      <name val="Arial"/>
      <family val="0"/>
    </font>
    <font>
      <b/>
      <sz val="12"/>
      <name val="Arial"/>
      <family val="0"/>
    </font>
    <font>
      <sz val="11.5"/>
      <name val="Arial"/>
      <family val="0"/>
    </font>
    <font>
      <sz val="14"/>
      <name val="Arial"/>
      <family val="0"/>
    </font>
    <font>
      <b/>
      <sz val="10"/>
      <name val="Arial"/>
      <family val="2"/>
    </font>
    <font>
      <b/>
      <sz val="14"/>
      <name val="Arial"/>
      <family val="0"/>
    </font>
    <font>
      <b/>
      <sz val="14"/>
      <color indexed="10"/>
      <name val="Arial"/>
      <family val="2"/>
    </font>
    <font>
      <i/>
      <sz val="10"/>
      <name val="Arial"/>
      <family val="2"/>
    </font>
    <font>
      <vertAlign val="superscript"/>
      <sz val="12"/>
      <name val="Arial"/>
      <family val="0"/>
    </font>
    <font>
      <sz val="12"/>
      <name val="Arial"/>
      <family val="0"/>
    </font>
    <font>
      <sz val="7.5"/>
      <name val="Arial"/>
      <family val="2"/>
    </font>
  </fonts>
  <fills count="3">
    <fill>
      <patternFill/>
    </fill>
    <fill>
      <patternFill patternType="gray125"/>
    </fill>
    <fill>
      <patternFill patternType="solid">
        <fgColor indexed="13"/>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
    <xf numFmtId="0" fontId="0" fillId="0" borderId="0" xfId="0" applyAlignment="1">
      <alignment/>
    </xf>
    <xf numFmtId="17" fontId="0" fillId="0" borderId="0" xfId="0" applyNumberFormat="1" applyAlignment="1">
      <alignment/>
    </xf>
    <xf numFmtId="3" fontId="0" fillId="0" borderId="0" xfId="0" applyNumberFormat="1" applyAlignment="1">
      <alignment/>
    </xf>
    <xf numFmtId="0" fontId="5" fillId="0" borderId="1" xfId="0" applyFont="1" applyBorder="1" applyAlignment="1">
      <alignment/>
    </xf>
    <xf numFmtId="0" fontId="0" fillId="0" borderId="1" xfId="0" applyBorder="1" applyAlignment="1">
      <alignment/>
    </xf>
    <xf numFmtId="164" fontId="0" fillId="0" borderId="0" xfId="0" applyNumberFormat="1" applyAlignment="1">
      <alignment horizontal="right"/>
    </xf>
    <xf numFmtId="3" fontId="0" fillId="0" borderId="0" xfId="0" applyNumberFormat="1" applyFont="1" applyFill="1" applyAlignment="1">
      <alignment/>
    </xf>
    <xf numFmtId="3" fontId="0" fillId="0" borderId="0" xfId="0" applyNumberFormat="1" applyFont="1" applyAlignment="1">
      <alignment/>
    </xf>
    <xf numFmtId="3" fontId="0" fillId="0" borderId="0" xfId="0" applyNumberFormat="1" applyFill="1" applyAlignment="1">
      <alignment/>
    </xf>
    <xf numFmtId="3" fontId="0" fillId="0" borderId="2" xfId="0" applyNumberFormat="1" applyBorder="1" applyAlignment="1">
      <alignment/>
    </xf>
    <xf numFmtId="0" fontId="4" fillId="2" borderId="0" xfId="0" applyFont="1" applyFill="1" applyAlignment="1">
      <alignment horizontal="center"/>
    </xf>
    <xf numFmtId="0" fontId="5" fillId="2" borderId="0" xfId="0" applyFont="1" applyFill="1" applyAlignment="1">
      <alignment horizontal="center"/>
    </xf>
    <xf numFmtId="0" fontId="2" fillId="2" borderId="0" xfId="0" applyFont="1" applyFill="1" applyAlignment="1">
      <alignment horizontal="center" vertical="center"/>
    </xf>
  </cellXfs>
  <cellStyles count="6">
    <cellStyle name="Normal" xfId="0"/>
    <cellStyle name="Comma" xfId="15"/>
    <cellStyle name="Comma [0]" xfId="16"/>
    <cellStyle name="Percent" xfId="17"/>
    <cellStyle name="Currency" xfId="18"/>
    <cellStyle name="Currency [0]" xfId="19"/>
  </cellStyles>
  <dxfs count="2">
    <dxf>
      <font>
        <b/>
        <i val="0"/>
        <color rgb="FF008000"/>
      </font>
      <border/>
    </dxf>
    <dxf>
      <font>
        <b/>
        <i val="0"/>
        <color rgb="FFFF66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s>
</file>

<file path=xl/charts/_rels/chart10.xml.rels><?xml version="1.0" encoding="utf-8" standalone="yes"?><Relationships xmlns="http://schemas.openxmlformats.org/package/2006/relationships"><Relationship Id="rId1" Type="http://schemas.openxmlformats.org/officeDocument/2006/relationships/image" Target="../media/image10.jpeg" /></Relationships>
</file>

<file path=xl/charts/_rels/chart11.xml.rels><?xml version="1.0" encoding="utf-8" standalone="yes"?><Relationships xmlns="http://schemas.openxmlformats.org/package/2006/relationships"><Relationship Id="rId1" Type="http://schemas.openxmlformats.org/officeDocument/2006/relationships/image" Target="../media/image11.jpeg" /></Relationships>
</file>

<file path=xl/charts/_rels/chart12.xml.rels><?xml version="1.0" encoding="utf-8" standalone="yes"?><Relationships xmlns="http://schemas.openxmlformats.org/package/2006/relationships"><Relationship Id="rId1" Type="http://schemas.openxmlformats.org/officeDocument/2006/relationships/image" Target="../media/image12.jpeg" /></Relationships>
</file>

<file path=xl/charts/_rels/chart13.xml.rels><?xml version="1.0" encoding="utf-8" standalone="yes"?><Relationships xmlns="http://schemas.openxmlformats.org/package/2006/relationships"><Relationship Id="rId1" Type="http://schemas.openxmlformats.org/officeDocument/2006/relationships/image" Target="../media/image13.jpeg" /></Relationships>
</file>

<file path=xl/charts/_rels/chart14.xml.rels><?xml version="1.0" encoding="utf-8" standalone="yes"?><Relationships xmlns="http://schemas.openxmlformats.org/package/2006/relationships"><Relationship Id="rId1" Type="http://schemas.openxmlformats.org/officeDocument/2006/relationships/image" Target="../media/image14.jpeg" /></Relationships>
</file>

<file path=xl/charts/_rels/chart15.xml.rels><?xml version="1.0" encoding="utf-8" standalone="yes"?><Relationships xmlns="http://schemas.openxmlformats.org/package/2006/relationships"><Relationship Id="rId1" Type="http://schemas.openxmlformats.org/officeDocument/2006/relationships/image" Target="../media/image15.jpeg" /></Relationships>
</file>

<file path=xl/charts/_rels/chart16.xml.rels><?xml version="1.0" encoding="utf-8" standalone="yes"?><Relationships xmlns="http://schemas.openxmlformats.org/package/2006/relationships"><Relationship Id="rId1" Type="http://schemas.openxmlformats.org/officeDocument/2006/relationships/image" Target="../media/image16.jpeg" /></Relationships>
</file>

<file path=xl/charts/_rels/chart17.xml.rels><?xml version="1.0" encoding="utf-8" standalone="yes"?><Relationships xmlns="http://schemas.openxmlformats.org/package/2006/relationships"><Relationship Id="rId1" Type="http://schemas.openxmlformats.org/officeDocument/2006/relationships/image" Target="../media/image17.jpeg" /></Relationships>
</file>

<file path=xl/charts/_rels/chart2.xml.rels><?xml version="1.0" encoding="utf-8" standalone="yes"?><Relationships xmlns="http://schemas.openxmlformats.org/package/2006/relationships"><Relationship Id="rId1" Type="http://schemas.openxmlformats.org/officeDocument/2006/relationships/image" Target="../media/image2.jpeg" /></Relationships>
</file>

<file path=xl/charts/_rels/chart3.xml.rels><?xml version="1.0" encoding="utf-8" standalone="yes"?><Relationships xmlns="http://schemas.openxmlformats.org/package/2006/relationships"><Relationship Id="rId1" Type="http://schemas.openxmlformats.org/officeDocument/2006/relationships/image" Target="../media/image3.jpeg" /></Relationships>
</file>

<file path=xl/charts/_rels/chart4.xml.rels><?xml version="1.0" encoding="utf-8" standalone="yes"?><Relationships xmlns="http://schemas.openxmlformats.org/package/2006/relationships"><Relationship Id="rId1" Type="http://schemas.openxmlformats.org/officeDocument/2006/relationships/image" Target="../media/image4.jpeg" /></Relationships>
</file>

<file path=xl/charts/_rels/chart5.xml.rels><?xml version="1.0" encoding="utf-8" standalone="yes"?><Relationships xmlns="http://schemas.openxmlformats.org/package/2006/relationships"><Relationship Id="rId1" Type="http://schemas.openxmlformats.org/officeDocument/2006/relationships/image" Target="../media/image5.jpeg" /></Relationships>
</file>

<file path=xl/charts/_rels/chart6.xml.rels><?xml version="1.0" encoding="utf-8" standalone="yes"?><Relationships xmlns="http://schemas.openxmlformats.org/package/2006/relationships"><Relationship Id="rId1" Type="http://schemas.openxmlformats.org/officeDocument/2006/relationships/image" Target="../media/image6.jpeg" /></Relationships>
</file>

<file path=xl/charts/_rels/chart7.xml.rels><?xml version="1.0" encoding="utf-8" standalone="yes"?><Relationships xmlns="http://schemas.openxmlformats.org/package/2006/relationships"><Relationship Id="rId1" Type="http://schemas.openxmlformats.org/officeDocument/2006/relationships/image" Target="../media/image7.jpeg" /></Relationships>
</file>

<file path=xl/charts/_rels/chart8.xml.rels><?xml version="1.0" encoding="utf-8" standalone="yes"?><Relationships xmlns="http://schemas.openxmlformats.org/package/2006/relationships"><Relationship Id="rId1" Type="http://schemas.openxmlformats.org/officeDocument/2006/relationships/image" Target="../media/image8.jpeg" /></Relationships>
</file>

<file path=xl/charts/_rels/chart9.xml.rels><?xml version="1.0" encoding="utf-8" standalone="yes"?><Relationships xmlns="http://schemas.openxmlformats.org/package/2006/relationships"><Relationship Id="rId1" Type="http://schemas.openxmlformats.org/officeDocument/2006/relationships/image" Target="../media/image9.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1869</a:t>
            </a:r>
          </a:p>
        </c:rich>
      </c:tx>
      <c:layout/>
      <c:spPr>
        <a:noFill/>
        <a:ln>
          <a:noFill/>
        </a:ln>
      </c:spPr>
    </c:title>
    <c:plotArea>
      <c:layout/>
      <c:barChart>
        <c:barDir val="bar"/>
        <c:grouping val="clustered"/>
        <c:varyColors val="0"/>
        <c:ser>
          <c:idx val="0"/>
          <c:order val="0"/>
          <c:tx>
            <c:strRef>
              <c:f>'1869'!$C$5</c:f>
              <c:strCache>
                <c:ptCount val="1"/>
                <c:pt idx="0">
                  <c:v>männlich</c:v>
                </c:pt>
              </c:strCache>
            </c:strRef>
          </c:tx>
          <c:spPr>
            <a:gradFill rotWithShape="1">
              <a:gsLst>
                <a:gs pos="0">
                  <a:srgbClr val="0000FF"/>
                </a:gs>
                <a:gs pos="100000">
                  <a:srgbClr val="0000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'1869'!$A$6:$A$23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'1869'!$C$6:$C$23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'1869'!$D$5</c:f>
              <c:strCache>
                <c:ptCount val="1"/>
                <c:pt idx="0">
                  <c:v>weiblich</c:v>
                </c:pt>
              </c:strCache>
            </c:strRef>
          </c:tx>
          <c:spPr>
            <a:gradFill rotWithShape="1">
              <a:gsLst>
                <a:gs pos="0">
                  <a:srgbClr val="FF0000"/>
                </a:gs>
                <a:gs pos="100000">
                  <a:srgbClr val="A4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'1869'!$A$6:$A$23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'1869'!$D$6:$D$23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8992419"/>
        <c:axId val="59605180"/>
      </c:barChart>
      <c:catAx>
        <c:axId val="2899241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605180"/>
        <c:crosses val="autoZero"/>
        <c:auto val="1"/>
        <c:lblOffset val="100"/>
        <c:noMultiLvlLbl val="0"/>
      </c:catAx>
      <c:valAx>
        <c:axId val="59605180"/>
        <c:scaling>
          <c:orientation val="minMax"/>
        </c:scaling>
        <c:axPos val="b"/>
        <c:majorGridlines/>
        <c:delete val="0"/>
        <c:numFmt formatCode="General" sourceLinked="1"/>
        <c:majorTickMark val="out"/>
        <c:minorTickMark val="none"/>
        <c:tickLblPos val="nextTo"/>
        <c:crossAx val="28992419"/>
        <c:crossesAt val="1"/>
        <c:crossBetween val="between"/>
        <c:dispUnits/>
      </c:valAx>
      <c:spPr>
        <a:blipFill>
          <a:blip r:embed="rId1"/>
          <a:srcRect/>
          <a:tile sx="100000" sy="100000" flip="none" algn="tl"/>
        </a:blip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1971</a:t>
            </a:r>
          </a:p>
        </c:rich>
      </c:tx>
      <c:layout/>
      <c:spPr>
        <a:noFill/>
        <a:ln>
          <a:noFill/>
        </a:ln>
      </c:spPr>
    </c:title>
    <c:plotArea>
      <c:layout/>
      <c:barChart>
        <c:barDir val="bar"/>
        <c:grouping val="clustered"/>
        <c:varyColors val="0"/>
        <c:ser>
          <c:idx val="0"/>
          <c:order val="0"/>
          <c:tx>
            <c:strRef>
              <c:f>'1971'!$C$5</c:f>
              <c:strCache>
                <c:ptCount val="1"/>
                <c:pt idx="0">
                  <c:v>männlich</c:v>
                </c:pt>
              </c:strCache>
            </c:strRef>
          </c:tx>
          <c:spPr>
            <a:gradFill rotWithShape="1">
              <a:gsLst>
                <a:gs pos="0">
                  <a:srgbClr val="0000FF"/>
                </a:gs>
                <a:gs pos="100000">
                  <a:srgbClr val="0000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'1971'!$A$6:$A$23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'1971'!$C$6:$C$23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'1971'!$D$5</c:f>
              <c:strCache>
                <c:ptCount val="1"/>
                <c:pt idx="0">
                  <c:v>weiblich</c:v>
                </c:pt>
              </c:strCache>
            </c:strRef>
          </c:tx>
          <c:spPr>
            <a:gradFill rotWithShape="1">
              <a:gsLst>
                <a:gs pos="0">
                  <a:srgbClr val="FF0000"/>
                </a:gs>
                <a:gs pos="100000">
                  <a:srgbClr val="A4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'1971'!$A$6:$A$23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'1971'!$D$6:$D$23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1709"/>
        <c:axId val="375382"/>
      </c:barChart>
      <c:catAx>
        <c:axId val="4170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5382"/>
        <c:crosses val="autoZero"/>
        <c:auto val="1"/>
        <c:lblOffset val="100"/>
        <c:noMultiLvlLbl val="0"/>
      </c:catAx>
      <c:valAx>
        <c:axId val="375382"/>
        <c:scaling>
          <c:orientation val="minMax"/>
        </c:scaling>
        <c:axPos val="b"/>
        <c:majorGridlines/>
        <c:delete val="0"/>
        <c:numFmt formatCode="General" sourceLinked="1"/>
        <c:majorTickMark val="out"/>
        <c:minorTickMark val="none"/>
        <c:tickLblPos val="nextTo"/>
        <c:crossAx val="41709"/>
        <c:crossesAt val="1"/>
        <c:crossBetween val="between"/>
        <c:dispUnits/>
      </c:valAx>
      <c:spPr>
        <a:blipFill>
          <a:blip r:embed="rId1"/>
          <a:srcRect/>
          <a:tile sx="100000" sy="100000" flip="none" algn="tl"/>
        </a:blip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1981</a:t>
            </a:r>
          </a:p>
        </c:rich>
      </c:tx>
      <c:layout/>
      <c:spPr>
        <a:noFill/>
        <a:ln>
          <a:noFill/>
        </a:ln>
      </c:spPr>
    </c:title>
    <c:plotArea>
      <c:layout/>
      <c:barChart>
        <c:barDir val="bar"/>
        <c:grouping val="clustered"/>
        <c:varyColors val="0"/>
        <c:ser>
          <c:idx val="0"/>
          <c:order val="0"/>
          <c:tx>
            <c:strRef>
              <c:f>'1981'!$C$5</c:f>
              <c:strCache>
                <c:ptCount val="1"/>
                <c:pt idx="0">
                  <c:v>männlich</c:v>
                </c:pt>
              </c:strCache>
            </c:strRef>
          </c:tx>
          <c:spPr>
            <a:gradFill rotWithShape="1">
              <a:gsLst>
                <a:gs pos="0">
                  <a:srgbClr val="0000FF"/>
                </a:gs>
                <a:gs pos="100000">
                  <a:srgbClr val="0000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'1981'!$A$6:$A$23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'1981'!$C$6:$C$23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'1981'!$D$5</c:f>
              <c:strCache>
                <c:ptCount val="1"/>
                <c:pt idx="0">
                  <c:v>weiblich</c:v>
                </c:pt>
              </c:strCache>
            </c:strRef>
          </c:tx>
          <c:spPr>
            <a:gradFill rotWithShape="1">
              <a:gsLst>
                <a:gs pos="0">
                  <a:srgbClr val="FF0000"/>
                </a:gs>
                <a:gs pos="100000">
                  <a:srgbClr val="A4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'1981'!$A$6:$A$23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'1981'!$D$6:$D$23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378439"/>
        <c:axId val="30405952"/>
      </c:barChart>
      <c:catAx>
        <c:axId val="337843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405952"/>
        <c:crosses val="autoZero"/>
        <c:auto val="1"/>
        <c:lblOffset val="100"/>
        <c:noMultiLvlLbl val="0"/>
      </c:catAx>
      <c:valAx>
        <c:axId val="30405952"/>
        <c:scaling>
          <c:orientation val="minMax"/>
        </c:scaling>
        <c:axPos val="b"/>
        <c:majorGridlines/>
        <c:delete val="0"/>
        <c:numFmt formatCode="General" sourceLinked="1"/>
        <c:majorTickMark val="out"/>
        <c:minorTickMark val="none"/>
        <c:tickLblPos val="nextTo"/>
        <c:crossAx val="3378439"/>
        <c:crossesAt val="1"/>
        <c:crossBetween val="between"/>
        <c:dispUnits/>
      </c:valAx>
      <c:spPr>
        <a:blipFill>
          <a:blip r:embed="rId1"/>
          <a:srcRect/>
          <a:tile sx="100000" sy="100000" flip="none" algn="tl"/>
        </a:blip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1991</a:t>
            </a:r>
          </a:p>
        </c:rich>
      </c:tx>
      <c:layout/>
      <c:spPr>
        <a:noFill/>
        <a:ln>
          <a:noFill/>
        </a:ln>
      </c:spPr>
    </c:title>
    <c:plotArea>
      <c:layout/>
      <c:barChart>
        <c:barDir val="bar"/>
        <c:grouping val="clustered"/>
        <c:varyColors val="0"/>
        <c:ser>
          <c:idx val="0"/>
          <c:order val="0"/>
          <c:tx>
            <c:strRef>
              <c:f>'1991'!$C$5</c:f>
              <c:strCache>
                <c:ptCount val="1"/>
                <c:pt idx="0">
                  <c:v>männlich</c:v>
                </c:pt>
              </c:strCache>
            </c:strRef>
          </c:tx>
          <c:spPr>
            <a:gradFill rotWithShape="1">
              <a:gsLst>
                <a:gs pos="0">
                  <a:srgbClr val="0000FF"/>
                </a:gs>
                <a:gs pos="100000">
                  <a:srgbClr val="0000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'1991'!$A$6:$A$23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'1991'!$C$6:$C$23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'1991'!$D$5</c:f>
              <c:strCache>
                <c:ptCount val="1"/>
                <c:pt idx="0">
                  <c:v>weiblich</c:v>
                </c:pt>
              </c:strCache>
            </c:strRef>
          </c:tx>
          <c:spPr>
            <a:gradFill rotWithShape="1">
              <a:gsLst>
                <a:gs pos="0">
                  <a:srgbClr val="FF0000"/>
                </a:gs>
                <a:gs pos="100000">
                  <a:srgbClr val="A4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'1991'!$A$6:$A$23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'1991'!$D$6:$D$23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218113"/>
        <c:axId val="46963018"/>
      </c:barChart>
      <c:catAx>
        <c:axId val="521811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963018"/>
        <c:crosses val="autoZero"/>
        <c:auto val="1"/>
        <c:lblOffset val="100"/>
        <c:noMultiLvlLbl val="0"/>
      </c:catAx>
      <c:valAx>
        <c:axId val="46963018"/>
        <c:scaling>
          <c:orientation val="minMax"/>
        </c:scaling>
        <c:axPos val="b"/>
        <c:majorGridlines/>
        <c:delete val="0"/>
        <c:numFmt formatCode="General" sourceLinked="1"/>
        <c:majorTickMark val="out"/>
        <c:minorTickMark val="none"/>
        <c:tickLblPos val="nextTo"/>
        <c:crossAx val="5218113"/>
        <c:crossesAt val="1"/>
        <c:crossBetween val="between"/>
        <c:dispUnits/>
      </c:valAx>
      <c:spPr>
        <a:blipFill>
          <a:blip r:embed="rId1"/>
          <a:srcRect/>
          <a:tile sx="100000" sy="100000" flip="none" algn="tl"/>
        </a:blip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2001</a:t>
            </a:r>
          </a:p>
        </c:rich>
      </c:tx>
      <c:layout/>
      <c:spPr>
        <a:noFill/>
        <a:ln>
          <a:noFill/>
        </a:ln>
      </c:spPr>
    </c:title>
    <c:plotArea>
      <c:layout/>
      <c:barChart>
        <c:barDir val="bar"/>
        <c:grouping val="clustered"/>
        <c:varyColors val="0"/>
        <c:ser>
          <c:idx val="0"/>
          <c:order val="0"/>
          <c:tx>
            <c:strRef>
              <c:f>'2001'!$C$5</c:f>
              <c:strCache>
                <c:ptCount val="1"/>
                <c:pt idx="0">
                  <c:v>männlich</c:v>
                </c:pt>
              </c:strCache>
            </c:strRef>
          </c:tx>
          <c:spPr>
            <a:gradFill rotWithShape="1">
              <a:gsLst>
                <a:gs pos="0">
                  <a:srgbClr val="0000FF"/>
                </a:gs>
                <a:gs pos="100000">
                  <a:srgbClr val="0000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'2001'!$A$6:$A$23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'2001'!$C$6:$C$23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'2001'!$D$5</c:f>
              <c:strCache>
                <c:ptCount val="1"/>
                <c:pt idx="0">
                  <c:v>weiblich</c:v>
                </c:pt>
              </c:strCache>
            </c:strRef>
          </c:tx>
          <c:spPr>
            <a:gradFill rotWithShape="1">
              <a:gsLst>
                <a:gs pos="0">
                  <a:srgbClr val="FF0000"/>
                </a:gs>
                <a:gs pos="100000">
                  <a:srgbClr val="A4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'2001'!$A$6:$A$23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'2001'!$D$6:$D$23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0013979"/>
        <c:axId val="45908084"/>
      </c:barChart>
      <c:catAx>
        <c:axId val="2001397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908084"/>
        <c:crosses val="autoZero"/>
        <c:auto val="1"/>
        <c:lblOffset val="100"/>
        <c:noMultiLvlLbl val="0"/>
      </c:catAx>
      <c:valAx>
        <c:axId val="45908084"/>
        <c:scaling>
          <c:orientation val="minMax"/>
        </c:scaling>
        <c:axPos val="b"/>
        <c:majorGridlines/>
        <c:delete val="0"/>
        <c:numFmt formatCode="General" sourceLinked="1"/>
        <c:majorTickMark val="out"/>
        <c:minorTickMark val="none"/>
        <c:tickLblPos val="nextTo"/>
        <c:crossAx val="20013979"/>
        <c:crossesAt val="1"/>
        <c:crossBetween val="between"/>
        <c:dispUnits/>
      </c:valAx>
      <c:spPr>
        <a:blipFill>
          <a:blip r:embed="rId1"/>
          <a:srcRect/>
          <a:tile sx="100000" sy="100000" flip="none" algn="tl"/>
        </a:blip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2005</a:t>
            </a:r>
          </a:p>
        </c:rich>
      </c:tx>
      <c:layout/>
      <c:spPr>
        <a:noFill/>
        <a:ln>
          <a:noFill/>
        </a:ln>
      </c:spPr>
    </c:title>
    <c:plotArea>
      <c:layout/>
      <c:barChart>
        <c:barDir val="bar"/>
        <c:grouping val="clustered"/>
        <c:varyColors val="0"/>
        <c:ser>
          <c:idx val="1"/>
          <c:order val="0"/>
          <c:tx>
            <c:strRef>
              <c:f>'2005'!$C$5</c:f>
              <c:strCache>
                <c:ptCount val="1"/>
                <c:pt idx="0">
                  <c:v>männlich</c:v>
                </c:pt>
              </c:strCache>
            </c:strRef>
          </c:tx>
          <c:spPr>
            <a:solidFill>
              <a:srgbClr val="0000FF"/>
            </a:solidFill>
          </c:spPr>
          <c:invertIfNegative val="0"/>
          <c:extLst>
            <c:ext xmlns:c14="http://schemas.microsoft.com/office/drawing/2007/8/2/chart" uri="{6F2FDCE9-48DA-4B69-8628-5D25D57E5C99}">
              <c14:invertSolidFillFmt>
                <c14:spPr>
                  <a:solidFill>
                    <a:srgbClr val="FF00FF"/>
                  </a:solidFill>
                </c14:spPr>
              </c14:invertSolidFillFmt>
            </c:ext>
          </c:extLst>
          <c:cat>
            <c:numRef>
              <c:f>'2005'!$A$6:$A$25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'2005'!$C$6:$C$25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1"/>
          <c:tx>
            <c:strRef>
              <c:f>'2005'!$D$5</c:f>
              <c:strCache>
                <c:ptCount val="1"/>
                <c:pt idx="0">
                  <c:v>weiblich</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'2005'!$A$6:$A$25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'2005'!$D$6:$D$25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10519573"/>
        <c:axId val="27567294"/>
      </c:barChart>
      <c:catAx>
        <c:axId val="1051957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567294"/>
        <c:crosses val="autoZero"/>
        <c:auto val="1"/>
        <c:lblOffset val="100"/>
        <c:noMultiLvlLbl val="0"/>
      </c:catAx>
      <c:valAx>
        <c:axId val="27567294"/>
        <c:scaling>
          <c:orientation val="minMax"/>
        </c:scaling>
        <c:axPos val="b"/>
        <c:majorGridlines/>
        <c:delete val="0"/>
        <c:numFmt formatCode="General" sourceLinked="1"/>
        <c:majorTickMark val="out"/>
        <c:minorTickMark val="none"/>
        <c:tickLblPos val="nextTo"/>
        <c:crossAx val="10519573"/>
        <c:crossesAt val="1"/>
        <c:crossBetween val="between"/>
        <c:dispUnits/>
      </c:valAx>
      <c:spPr>
        <a:blipFill>
          <a:blip r:embed="rId1"/>
          <a:srcRect/>
          <a:tile sx="100000" sy="100000" flip="none" algn="tl"/>
        </a:blip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2020</a:t>
            </a:r>
          </a:p>
        </c:rich>
      </c:tx>
      <c:layout/>
      <c:spPr>
        <a:noFill/>
        <a:ln>
          <a:noFill/>
        </a:ln>
      </c:spPr>
    </c:title>
    <c:plotArea>
      <c:layout/>
      <c:barChart>
        <c:barDir val="bar"/>
        <c:grouping val="clustered"/>
        <c:varyColors val="0"/>
        <c:ser>
          <c:idx val="1"/>
          <c:order val="0"/>
          <c:tx>
            <c:strRef>
              <c:f>'2020'!$C$5</c:f>
              <c:strCache>
                <c:ptCount val="1"/>
                <c:pt idx="0">
                  <c:v>männlich</c:v>
                </c:pt>
              </c:strCache>
            </c:strRef>
          </c:tx>
          <c:spPr>
            <a:solidFill>
              <a:srgbClr val="0000FF"/>
            </a:solidFill>
          </c:spPr>
          <c:invertIfNegative val="0"/>
          <c:extLst>
            <c:ext xmlns:c14="http://schemas.microsoft.com/office/drawing/2007/8/2/chart" uri="{6F2FDCE9-48DA-4B69-8628-5D25D57E5C99}">
              <c14:invertSolidFillFmt>
                <c14:spPr>
                  <a:solidFill>
                    <a:srgbClr val="FF00FF"/>
                  </a:solidFill>
                </c14:spPr>
              </c14:invertSolidFillFmt>
            </c:ext>
          </c:extLst>
          <c:cat>
            <c:numRef>
              <c:f>'2020'!$A$6:$A$25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'2020'!$C$6:$C$25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1"/>
          <c:tx>
            <c:strRef>
              <c:f>'2020'!$D$5</c:f>
              <c:strCache>
                <c:ptCount val="1"/>
                <c:pt idx="0">
                  <c:v>weiblich</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'2020'!$A$6:$A$25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'2020'!$D$6:$D$25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46779055"/>
        <c:axId val="18358312"/>
      </c:barChart>
      <c:catAx>
        <c:axId val="4677905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358312"/>
        <c:crosses val="autoZero"/>
        <c:auto val="1"/>
        <c:lblOffset val="100"/>
        <c:noMultiLvlLbl val="0"/>
      </c:catAx>
      <c:valAx>
        <c:axId val="18358312"/>
        <c:scaling>
          <c:orientation val="minMax"/>
        </c:scaling>
        <c:axPos val="b"/>
        <c:majorGridlines/>
        <c:delete val="0"/>
        <c:numFmt formatCode="General" sourceLinked="1"/>
        <c:majorTickMark val="out"/>
        <c:minorTickMark val="none"/>
        <c:tickLblPos val="nextTo"/>
        <c:crossAx val="46779055"/>
        <c:crossesAt val="1"/>
        <c:crossBetween val="between"/>
        <c:dispUnits/>
      </c:valAx>
      <c:spPr>
        <a:blipFill>
          <a:blip r:embed="rId1"/>
          <a:srcRect/>
          <a:tile sx="100000" sy="100000" flip="none" algn="tl"/>
        </a:blip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2030</a:t>
            </a:r>
          </a:p>
        </c:rich>
      </c:tx>
      <c:layout/>
      <c:spPr>
        <a:noFill/>
        <a:ln>
          <a:noFill/>
        </a:ln>
      </c:spPr>
    </c:title>
    <c:plotArea>
      <c:layout/>
      <c:barChart>
        <c:barDir val="bar"/>
        <c:grouping val="clustered"/>
        <c:varyColors val="0"/>
        <c:ser>
          <c:idx val="1"/>
          <c:order val="0"/>
          <c:tx>
            <c:strRef>
              <c:f>'2030'!$C$5</c:f>
              <c:strCache>
                <c:ptCount val="1"/>
                <c:pt idx="0">
                  <c:v>männlich</c:v>
                </c:pt>
              </c:strCache>
            </c:strRef>
          </c:tx>
          <c:spPr>
            <a:solidFill>
              <a:srgbClr val="0000FF"/>
            </a:solidFill>
          </c:spPr>
          <c:invertIfNegative val="0"/>
          <c:extLst>
            <c:ext xmlns:c14="http://schemas.microsoft.com/office/drawing/2007/8/2/chart" uri="{6F2FDCE9-48DA-4B69-8628-5D25D57E5C99}">
              <c14:invertSolidFillFmt>
                <c14:spPr>
                  <a:solidFill>
                    <a:srgbClr val="FF00FF"/>
                  </a:solidFill>
                </c14:spPr>
              </c14:invertSolidFillFmt>
            </c:ext>
          </c:extLst>
          <c:cat>
            <c:numRef>
              <c:f>'2030'!$A$6:$A$25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'2030'!$C$6:$C$25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1"/>
          <c:tx>
            <c:strRef>
              <c:f>'2030'!$D$5</c:f>
              <c:strCache>
                <c:ptCount val="1"/>
                <c:pt idx="0">
                  <c:v>weiblich</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'2030'!$A$6:$A$25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'2030'!$D$6:$D$25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31007081"/>
        <c:axId val="10628274"/>
      </c:barChart>
      <c:catAx>
        <c:axId val="3100708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0628274"/>
        <c:crosses val="autoZero"/>
        <c:auto val="1"/>
        <c:lblOffset val="100"/>
        <c:noMultiLvlLbl val="0"/>
      </c:catAx>
      <c:valAx>
        <c:axId val="10628274"/>
        <c:scaling>
          <c:orientation val="minMax"/>
        </c:scaling>
        <c:axPos val="b"/>
        <c:majorGridlines/>
        <c:delete val="0"/>
        <c:numFmt formatCode="General" sourceLinked="1"/>
        <c:majorTickMark val="out"/>
        <c:minorTickMark val="none"/>
        <c:tickLblPos val="nextTo"/>
        <c:crossAx val="31007081"/>
        <c:crossesAt val="1"/>
        <c:crossBetween val="between"/>
        <c:dispUnits/>
      </c:valAx>
      <c:spPr>
        <a:blipFill>
          <a:blip r:embed="rId1"/>
          <a:srcRect/>
          <a:tile sx="100000" sy="100000" flip="none" algn="tl"/>
        </a:blip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2040</a:t>
            </a:r>
          </a:p>
        </c:rich>
      </c:tx>
      <c:layout/>
      <c:spPr>
        <a:noFill/>
        <a:ln>
          <a:noFill/>
        </a:ln>
      </c:spPr>
    </c:title>
    <c:plotArea>
      <c:layout/>
      <c:barChart>
        <c:barDir val="bar"/>
        <c:grouping val="clustered"/>
        <c:varyColors val="0"/>
        <c:ser>
          <c:idx val="1"/>
          <c:order val="0"/>
          <c:tx>
            <c:strRef>
              <c:f>'2040'!$C$5</c:f>
              <c:strCache>
                <c:ptCount val="1"/>
                <c:pt idx="0">
                  <c:v>männlich</c:v>
                </c:pt>
              </c:strCache>
            </c:strRef>
          </c:tx>
          <c:spPr>
            <a:solidFill>
              <a:srgbClr val="0000FF"/>
            </a:solidFill>
          </c:spPr>
          <c:invertIfNegative val="0"/>
          <c:extLst>
            <c:ext xmlns:c14="http://schemas.microsoft.com/office/drawing/2007/8/2/chart" uri="{6F2FDCE9-48DA-4B69-8628-5D25D57E5C99}">
              <c14:invertSolidFillFmt>
                <c14:spPr>
                  <a:solidFill>
                    <a:srgbClr val="FF00FF"/>
                  </a:solidFill>
                </c14:spPr>
              </c14:invertSolidFillFmt>
            </c:ext>
          </c:extLst>
          <c:cat>
            <c:numRef>
              <c:f>'2040'!$A$6:$A$25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'2040'!$C$6:$C$25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1"/>
          <c:tx>
            <c:strRef>
              <c:f>'2040'!$D$5</c:f>
              <c:strCache>
                <c:ptCount val="1"/>
                <c:pt idx="0">
                  <c:v>weiblich</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'2040'!$A$6:$A$25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'2040'!$D$6:$D$25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28545603"/>
        <c:axId val="55583836"/>
      </c:barChart>
      <c:catAx>
        <c:axId val="2854560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583836"/>
        <c:crosses val="autoZero"/>
        <c:auto val="1"/>
        <c:lblOffset val="100"/>
        <c:noMultiLvlLbl val="0"/>
      </c:catAx>
      <c:valAx>
        <c:axId val="55583836"/>
        <c:scaling>
          <c:orientation val="minMax"/>
        </c:scaling>
        <c:axPos val="b"/>
        <c:majorGridlines/>
        <c:delete val="0"/>
        <c:numFmt formatCode="General" sourceLinked="1"/>
        <c:majorTickMark val="out"/>
        <c:minorTickMark val="none"/>
        <c:tickLblPos val="nextTo"/>
        <c:crossAx val="28545603"/>
        <c:crossesAt val="1"/>
        <c:crossBetween val="between"/>
        <c:dispUnits/>
      </c:valAx>
      <c:spPr>
        <a:blipFill>
          <a:blip r:embed="rId1"/>
          <a:srcRect/>
          <a:tile sx="100000" sy="100000" flip="none" algn="tl"/>
        </a:blip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Mittelwert der österreichischen Bevölkerung</a:t>
            </a:r>
          </a:p>
        </c:rich>
      </c:tx>
      <c:layout/>
      <c:spPr>
        <a:noFill/>
        <a:ln>
          <a:noFill/>
        </a:ln>
      </c:spPr>
    </c:title>
    <c:plotArea>
      <c:layout>
        <c:manualLayout>
          <c:xMode val="edge"/>
          <c:yMode val="edge"/>
          <c:x val="0.0135"/>
          <c:y val="0.14375"/>
          <c:w val="0.966"/>
          <c:h val="0.749"/>
        </c:manualLayout>
      </c:layout>
      <c:scatterChart>
        <c:scatterStyle val="smoothMarker"/>
        <c:varyColors val="0"/>
        <c:ser>
          <c:idx val="0"/>
          <c:order val="0"/>
          <c:tx>
            <c:strRef>
              <c:f>Überblick!$B$5</c:f>
              <c:strCache>
                <c:ptCount val="1"/>
                <c:pt idx="0">
                  <c:v>Mittelwert</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trendline>
            <c:spPr>
              <a:ln w="25400">
                <a:solidFill>
                  <a:srgbClr val="FF0000"/>
                </a:solidFill>
              </a:ln>
            </c:spPr>
            <c:trendlineType val="linear"/>
            <c:dispEq val="1"/>
            <c:dispRSqr val="1"/>
            <c:trendlineLbl>
              <c:layout>
                <c:manualLayout>
                  <c:x val="0"/>
                  <c:y val="0"/>
                </c:manualLayout>
              </c:layout>
              <c:numFmt formatCode="General"/>
            </c:trendlineLbl>
          </c:trendline>
          <c:xVal>
            <c:numRef>
              <c:f>Überblick!$A$6:$A$22</c:f>
              <c:numCache>
                <c:ptCount val="17"/>
                <c:pt idx="0">
                  <c:v>1869</c:v>
                </c:pt>
                <c:pt idx="1">
                  <c:v>1880</c:v>
                </c:pt>
                <c:pt idx="2">
                  <c:v>1890</c:v>
                </c:pt>
                <c:pt idx="3">
                  <c:v>1900</c:v>
                </c:pt>
                <c:pt idx="4">
                  <c:v>1910</c:v>
                </c:pt>
                <c:pt idx="5">
                  <c:v>1923</c:v>
                </c:pt>
                <c:pt idx="6">
                  <c:v>1934</c:v>
                </c:pt>
                <c:pt idx="7">
                  <c:v>1951</c:v>
                </c:pt>
                <c:pt idx="8">
                  <c:v>1961</c:v>
                </c:pt>
                <c:pt idx="9">
                  <c:v>1971</c:v>
                </c:pt>
                <c:pt idx="10">
                  <c:v>1981</c:v>
                </c:pt>
                <c:pt idx="11">
                  <c:v>1991</c:v>
                </c:pt>
                <c:pt idx="12">
                  <c:v>2001</c:v>
                </c:pt>
                <c:pt idx="13">
                  <c:v>2005</c:v>
                </c:pt>
                <c:pt idx="14">
                  <c:v>2020</c:v>
                </c:pt>
                <c:pt idx="15">
                  <c:v>2030</c:v>
                </c:pt>
                <c:pt idx="16">
                  <c:v>2040</c:v>
                </c:pt>
              </c:numCache>
            </c:numRef>
          </c:xVal>
          <c:yVal>
            <c:numRef>
              <c:f>Überblick!$B$6:$B$22</c:f>
              <c:numCache>
                <c:ptCount val="17"/>
                <c:pt idx="0">
                  <c:v>29.195005202450933</c:v>
                </c:pt>
                <c:pt idx="1">
                  <c:v>29.06651112725913</c:v>
                </c:pt>
                <c:pt idx="2">
                  <c:v>28.986302368681425</c:v>
                </c:pt>
                <c:pt idx="3">
                  <c:v>28.815492405283614</c:v>
                </c:pt>
                <c:pt idx="4">
                  <c:v>28.94509882962738</c:v>
                </c:pt>
                <c:pt idx="5">
                  <c:v>30.773535967491597</c:v>
                </c:pt>
                <c:pt idx="6">
                  <c:v>32.98599358229029</c:v>
                </c:pt>
                <c:pt idx="7">
                  <c:v>35.19436714336491</c:v>
                </c:pt>
                <c:pt idx="8">
                  <c:v>36.030375722719036</c:v>
                </c:pt>
                <c:pt idx="9">
                  <c:v>35.56757488394221</c:v>
                </c:pt>
                <c:pt idx="10">
                  <c:v>36.640195448568946</c:v>
                </c:pt>
                <c:pt idx="11">
                  <c:v>37.64273121401742</c:v>
                </c:pt>
                <c:pt idx="12">
                  <c:v>39.17814343117315</c:v>
                </c:pt>
                <c:pt idx="13">
                  <c:v>40.05726942806287</c:v>
                </c:pt>
                <c:pt idx="14">
                  <c:v>43.07807854665146</c:v>
                </c:pt>
                <c:pt idx="15">
                  <c:v>44.94261945087699</c:v>
                </c:pt>
                <c:pt idx="16">
                  <c:v>46.44053707630147</c:v>
                </c:pt>
              </c:numCache>
            </c:numRef>
          </c:yVal>
          <c:smooth val="1"/>
        </c:ser>
        <c:axId val="30492477"/>
        <c:axId val="5996838"/>
      </c:scatterChart>
      <c:valAx>
        <c:axId val="30492477"/>
        <c:scaling>
          <c:orientation val="minMax"/>
        </c:scaling>
        <c:axPos val="b"/>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5996838"/>
        <c:crosses val="autoZero"/>
        <c:crossBetween val="midCat"/>
        <c:dispUnits/>
        <c:majorUnit val="10"/>
        <c:minorUnit val="5"/>
      </c:valAx>
      <c:valAx>
        <c:axId val="5996838"/>
        <c:scaling>
          <c:orientation val="minMax"/>
        </c:scaling>
        <c:axPos val="l"/>
        <c:majorGridlines/>
        <c:delete val="0"/>
        <c:numFmt formatCode="General" sourceLinked="1"/>
        <c:majorTickMark val="out"/>
        <c:minorTickMark val="none"/>
        <c:tickLblPos val="nextTo"/>
        <c:crossAx val="30492477"/>
        <c:crosses val="autoZero"/>
        <c:crossBetween val="midCat"/>
        <c:dispUnits/>
      </c:valAx>
      <c:spPr>
        <a:solidFill>
          <a:srgbClr val="C0C0C0"/>
        </a:solidFill>
        <a:ln w="12700">
          <a:solidFill>
            <a:srgbClr val="808080"/>
          </a:solidFill>
        </a:ln>
      </c:spPr>
    </c:plotArea>
    <c:legend>
      <c:legendPos val="b"/>
      <c:layout>
        <c:manualLayout>
          <c:xMode val="edge"/>
          <c:yMode val="edge"/>
          <c:x val="0.4255"/>
          <c:y val="0.9192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1880</a:t>
            </a:r>
          </a:p>
        </c:rich>
      </c:tx>
      <c:layout/>
      <c:spPr>
        <a:noFill/>
        <a:ln>
          <a:noFill/>
        </a:ln>
      </c:spPr>
    </c:title>
    <c:plotArea>
      <c:layout/>
      <c:barChart>
        <c:barDir val="bar"/>
        <c:grouping val="clustered"/>
        <c:varyColors val="0"/>
        <c:ser>
          <c:idx val="0"/>
          <c:order val="0"/>
          <c:tx>
            <c:strRef>
              <c:f>'1880'!$C$5</c:f>
              <c:strCache>
                <c:ptCount val="1"/>
                <c:pt idx="0">
                  <c:v>männlich</c:v>
                </c:pt>
              </c:strCache>
            </c:strRef>
          </c:tx>
          <c:spPr>
            <a:gradFill rotWithShape="1">
              <a:gsLst>
                <a:gs pos="0">
                  <a:srgbClr val="0000FF"/>
                </a:gs>
                <a:gs pos="100000">
                  <a:srgbClr val="0000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'1880'!$A$6:$A$23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'1880'!$C$6:$C$23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'1880'!$D$5</c:f>
              <c:strCache>
                <c:ptCount val="1"/>
                <c:pt idx="0">
                  <c:v>weiblich</c:v>
                </c:pt>
              </c:strCache>
            </c:strRef>
          </c:tx>
          <c:spPr>
            <a:gradFill rotWithShape="1">
              <a:gsLst>
                <a:gs pos="0">
                  <a:srgbClr val="FF0000"/>
                </a:gs>
                <a:gs pos="100000">
                  <a:srgbClr val="A4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'1880'!$A$6:$A$23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'1880'!$D$6:$D$23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66684573"/>
        <c:axId val="63290246"/>
      </c:barChart>
      <c:catAx>
        <c:axId val="6668457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290246"/>
        <c:crosses val="autoZero"/>
        <c:auto val="1"/>
        <c:lblOffset val="100"/>
        <c:noMultiLvlLbl val="0"/>
      </c:catAx>
      <c:valAx>
        <c:axId val="63290246"/>
        <c:scaling>
          <c:orientation val="minMax"/>
        </c:scaling>
        <c:axPos val="b"/>
        <c:majorGridlines/>
        <c:delete val="0"/>
        <c:numFmt formatCode="General" sourceLinked="1"/>
        <c:majorTickMark val="out"/>
        <c:minorTickMark val="none"/>
        <c:tickLblPos val="nextTo"/>
        <c:crossAx val="66684573"/>
        <c:crossesAt val="1"/>
        <c:crossBetween val="between"/>
        <c:dispUnits/>
      </c:valAx>
      <c:spPr>
        <a:blipFill>
          <a:blip r:embed="rId1"/>
          <a:srcRect/>
          <a:tile sx="100000" sy="100000" flip="none" algn="tl"/>
        </a:blip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1890</a:t>
            </a:r>
          </a:p>
        </c:rich>
      </c:tx>
      <c:layout/>
      <c:spPr>
        <a:noFill/>
        <a:ln>
          <a:noFill/>
        </a:ln>
      </c:spPr>
    </c:title>
    <c:plotArea>
      <c:layout/>
      <c:barChart>
        <c:barDir val="bar"/>
        <c:grouping val="clustered"/>
        <c:varyColors val="0"/>
        <c:ser>
          <c:idx val="0"/>
          <c:order val="0"/>
          <c:tx>
            <c:strRef>
              <c:f>'1890'!$C$5</c:f>
              <c:strCache>
                <c:ptCount val="1"/>
                <c:pt idx="0">
                  <c:v>männlich</c:v>
                </c:pt>
              </c:strCache>
            </c:strRef>
          </c:tx>
          <c:spPr>
            <a:gradFill rotWithShape="1">
              <a:gsLst>
                <a:gs pos="0">
                  <a:srgbClr val="0000FF"/>
                </a:gs>
                <a:gs pos="100000">
                  <a:srgbClr val="0000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'1890'!$A$6:$A$23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'1890'!$C$6:$C$23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'1890'!$D$5</c:f>
              <c:strCache>
                <c:ptCount val="1"/>
                <c:pt idx="0">
                  <c:v>weiblich</c:v>
                </c:pt>
              </c:strCache>
            </c:strRef>
          </c:tx>
          <c:spPr>
            <a:gradFill rotWithShape="1">
              <a:gsLst>
                <a:gs pos="0">
                  <a:srgbClr val="FF0000"/>
                </a:gs>
                <a:gs pos="100000">
                  <a:srgbClr val="A4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'1890'!$A$6:$A$23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'1890'!$D$6:$D$23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2741303"/>
        <c:axId val="26236272"/>
      </c:barChart>
      <c:catAx>
        <c:axId val="3274130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236272"/>
        <c:crosses val="autoZero"/>
        <c:auto val="1"/>
        <c:lblOffset val="100"/>
        <c:noMultiLvlLbl val="0"/>
      </c:catAx>
      <c:valAx>
        <c:axId val="26236272"/>
        <c:scaling>
          <c:orientation val="minMax"/>
        </c:scaling>
        <c:axPos val="b"/>
        <c:majorGridlines/>
        <c:delete val="0"/>
        <c:numFmt formatCode="General" sourceLinked="1"/>
        <c:majorTickMark val="out"/>
        <c:minorTickMark val="none"/>
        <c:tickLblPos val="nextTo"/>
        <c:crossAx val="32741303"/>
        <c:crossesAt val="1"/>
        <c:crossBetween val="between"/>
        <c:dispUnits/>
      </c:valAx>
      <c:spPr>
        <a:blipFill>
          <a:blip r:embed="rId1"/>
          <a:srcRect/>
          <a:tile sx="100000" sy="100000" flip="none" algn="tl"/>
        </a:blip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1900</a:t>
            </a:r>
          </a:p>
        </c:rich>
      </c:tx>
      <c:layout/>
      <c:spPr>
        <a:noFill/>
        <a:ln>
          <a:noFill/>
        </a:ln>
      </c:spPr>
    </c:title>
    <c:plotArea>
      <c:layout/>
      <c:barChart>
        <c:barDir val="bar"/>
        <c:grouping val="clustered"/>
        <c:varyColors val="0"/>
        <c:ser>
          <c:idx val="0"/>
          <c:order val="0"/>
          <c:tx>
            <c:strRef>
              <c:f>'1900'!$C$5</c:f>
              <c:strCache>
                <c:ptCount val="1"/>
                <c:pt idx="0">
                  <c:v>männlich</c:v>
                </c:pt>
              </c:strCache>
            </c:strRef>
          </c:tx>
          <c:spPr>
            <a:gradFill rotWithShape="1">
              <a:gsLst>
                <a:gs pos="0">
                  <a:srgbClr val="0000FF"/>
                </a:gs>
                <a:gs pos="100000">
                  <a:srgbClr val="0000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'1900'!$A$6:$A$23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'1900'!$C$6:$C$23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'1900'!$D$5</c:f>
              <c:strCache>
                <c:ptCount val="1"/>
                <c:pt idx="0">
                  <c:v>weiblich</c:v>
                </c:pt>
              </c:strCache>
            </c:strRef>
          </c:tx>
          <c:spPr>
            <a:gradFill rotWithShape="1">
              <a:gsLst>
                <a:gs pos="0">
                  <a:srgbClr val="FF0000"/>
                </a:gs>
                <a:gs pos="100000">
                  <a:srgbClr val="A4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'1900'!$A$6:$A$23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'1900'!$D$6:$D$23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4799857"/>
        <c:axId val="44763258"/>
      </c:barChart>
      <c:catAx>
        <c:axId val="34799857"/>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763258"/>
        <c:crosses val="autoZero"/>
        <c:auto val="1"/>
        <c:lblOffset val="100"/>
        <c:noMultiLvlLbl val="0"/>
      </c:catAx>
      <c:valAx>
        <c:axId val="44763258"/>
        <c:scaling>
          <c:orientation val="minMax"/>
        </c:scaling>
        <c:axPos val="b"/>
        <c:majorGridlines/>
        <c:delete val="0"/>
        <c:numFmt formatCode="General" sourceLinked="1"/>
        <c:majorTickMark val="out"/>
        <c:minorTickMark val="none"/>
        <c:tickLblPos val="nextTo"/>
        <c:crossAx val="34799857"/>
        <c:crossesAt val="1"/>
        <c:crossBetween val="between"/>
        <c:dispUnits/>
      </c:valAx>
      <c:spPr>
        <a:blipFill>
          <a:blip r:embed="rId1"/>
          <a:srcRect/>
          <a:tile sx="100000" sy="100000" flip="none" algn="tl"/>
        </a:blip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1910</a:t>
            </a:r>
          </a:p>
        </c:rich>
      </c:tx>
      <c:layout/>
      <c:spPr>
        <a:noFill/>
        <a:ln>
          <a:noFill/>
        </a:ln>
      </c:spPr>
    </c:title>
    <c:plotArea>
      <c:layout/>
      <c:barChart>
        <c:barDir val="bar"/>
        <c:grouping val="clustered"/>
        <c:varyColors val="0"/>
        <c:ser>
          <c:idx val="0"/>
          <c:order val="0"/>
          <c:tx>
            <c:strRef>
              <c:f>'1910'!$C$5</c:f>
              <c:strCache>
                <c:ptCount val="1"/>
                <c:pt idx="0">
                  <c:v>männlich</c:v>
                </c:pt>
              </c:strCache>
            </c:strRef>
          </c:tx>
          <c:spPr>
            <a:gradFill rotWithShape="1">
              <a:gsLst>
                <a:gs pos="0">
                  <a:srgbClr val="0000FF"/>
                </a:gs>
                <a:gs pos="100000">
                  <a:srgbClr val="0000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'1910'!$A$6:$A$23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'1910'!$C$6:$C$23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'1910'!$D$5</c:f>
              <c:strCache>
                <c:ptCount val="1"/>
                <c:pt idx="0">
                  <c:v>weiblich</c:v>
                </c:pt>
              </c:strCache>
            </c:strRef>
          </c:tx>
          <c:spPr>
            <a:gradFill rotWithShape="1">
              <a:gsLst>
                <a:gs pos="0">
                  <a:srgbClr val="FF0000"/>
                </a:gs>
                <a:gs pos="100000">
                  <a:srgbClr val="A4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'1910'!$A$6:$A$23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'1910'!$D$6:$D$23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16139"/>
        <c:axId val="1945252"/>
      </c:barChart>
      <c:catAx>
        <c:axId val="21613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45252"/>
        <c:crosses val="autoZero"/>
        <c:auto val="1"/>
        <c:lblOffset val="100"/>
        <c:noMultiLvlLbl val="0"/>
      </c:catAx>
      <c:valAx>
        <c:axId val="1945252"/>
        <c:scaling>
          <c:orientation val="minMax"/>
        </c:scaling>
        <c:axPos val="b"/>
        <c:majorGridlines/>
        <c:delete val="0"/>
        <c:numFmt formatCode="General" sourceLinked="1"/>
        <c:majorTickMark val="out"/>
        <c:minorTickMark val="none"/>
        <c:tickLblPos val="nextTo"/>
        <c:crossAx val="216139"/>
        <c:crossesAt val="1"/>
        <c:crossBetween val="between"/>
        <c:dispUnits/>
      </c:valAx>
      <c:spPr>
        <a:blipFill>
          <a:blip r:embed="rId1"/>
          <a:srcRect/>
          <a:tile sx="100000" sy="100000" flip="none" algn="tl"/>
        </a:blip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1923</a:t>
            </a:r>
          </a:p>
        </c:rich>
      </c:tx>
      <c:layout/>
      <c:spPr>
        <a:noFill/>
        <a:ln>
          <a:noFill/>
        </a:ln>
      </c:spPr>
    </c:title>
    <c:plotArea>
      <c:layout/>
      <c:barChart>
        <c:barDir val="bar"/>
        <c:grouping val="clustered"/>
        <c:varyColors val="0"/>
        <c:ser>
          <c:idx val="0"/>
          <c:order val="0"/>
          <c:tx>
            <c:strRef>
              <c:f>'1923'!$C$5</c:f>
              <c:strCache>
                <c:ptCount val="1"/>
                <c:pt idx="0">
                  <c:v>männlich</c:v>
                </c:pt>
              </c:strCache>
            </c:strRef>
          </c:tx>
          <c:spPr>
            <a:gradFill rotWithShape="1">
              <a:gsLst>
                <a:gs pos="0">
                  <a:srgbClr val="0000FF"/>
                </a:gs>
                <a:gs pos="100000">
                  <a:srgbClr val="0000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'1923'!$A$6:$A$23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'1923'!$C$6:$C$23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'1923'!$D$5</c:f>
              <c:strCache>
                <c:ptCount val="1"/>
                <c:pt idx="0">
                  <c:v>weiblich</c:v>
                </c:pt>
              </c:strCache>
            </c:strRef>
          </c:tx>
          <c:spPr>
            <a:gradFill rotWithShape="1">
              <a:gsLst>
                <a:gs pos="0">
                  <a:srgbClr val="FF0000"/>
                </a:gs>
                <a:gs pos="100000">
                  <a:srgbClr val="A4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'1923'!$A$6:$A$23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'1923'!$D$6:$D$23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7507269"/>
        <c:axId val="23347694"/>
      </c:barChart>
      <c:catAx>
        <c:axId val="1750726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347694"/>
        <c:crosses val="autoZero"/>
        <c:auto val="1"/>
        <c:lblOffset val="100"/>
        <c:noMultiLvlLbl val="0"/>
      </c:catAx>
      <c:valAx>
        <c:axId val="23347694"/>
        <c:scaling>
          <c:orientation val="minMax"/>
        </c:scaling>
        <c:axPos val="b"/>
        <c:majorGridlines/>
        <c:delete val="0"/>
        <c:numFmt formatCode="General" sourceLinked="1"/>
        <c:majorTickMark val="out"/>
        <c:minorTickMark val="none"/>
        <c:tickLblPos val="nextTo"/>
        <c:crossAx val="17507269"/>
        <c:crossesAt val="1"/>
        <c:crossBetween val="between"/>
        <c:dispUnits/>
      </c:valAx>
      <c:spPr>
        <a:blipFill>
          <a:blip r:embed="rId1"/>
          <a:srcRect/>
          <a:tile sx="100000" sy="100000" flip="none" algn="tl"/>
        </a:blip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1934</a:t>
            </a:r>
          </a:p>
        </c:rich>
      </c:tx>
      <c:layout/>
      <c:spPr>
        <a:noFill/>
        <a:ln>
          <a:noFill/>
        </a:ln>
      </c:spPr>
    </c:title>
    <c:plotArea>
      <c:layout>
        <c:manualLayout>
          <c:xMode val="edge"/>
          <c:yMode val="edge"/>
          <c:x val="0.02525"/>
          <c:y val="0.09925"/>
          <c:w val="0.7535"/>
          <c:h val="0.869"/>
        </c:manualLayout>
      </c:layout>
      <c:barChart>
        <c:barDir val="bar"/>
        <c:grouping val="clustered"/>
        <c:varyColors val="0"/>
        <c:ser>
          <c:idx val="0"/>
          <c:order val="0"/>
          <c:tx>
            <c:strRef>
              <c:f>'1934'!$C$5</c:f>
              <c:strCache>
                <c:ptCount val="1"/>
                <c:pt idx="0">
                  <c:v>männlich</c:v>
                </c:pt>
              </c:strCache>
            </c:strRef>
          </c:tx>
          <c:spPr>
            <a:gradFill rotWithShape="1">
              <a:gsLst>
                <a:gs pos="0">
                  <a:srgbClr val="0000FF"/>
                </a:gs>
                <a:gs pos="100000">
                  <a:srgbClr val="0000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'1934'!$A$6:$A$23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'1934'!$C$6:$C$23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'1934'!$D$5</c:f>
              <c:strCache>
                <c:ptCount val="1"/>
                <c:pt idx="0">
                  <c:v>weiblich</c:v>
                </c:pt>
              </c:strCache>
            </c:strRef>
          </c:tx>
          <c:spPr>
            <a:gradFill rotWithShape="1">
              <a:gsLst>
                <a:gs pos="0">
                  <a:srgbClr val="FF0000"/>
                </a:gs>
                <a:gs pos="100000">
                  <a:srgbClr val="A4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'1934'!$A$6:$A$23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'1934'!$D$6:$D$23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8802655"/>
        <c:axId val="12115032"/>
      </c:barChart>
      <c:catAx>
        <c:axId val="880265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115032"/>
        <c:crosses val="autoZero"/>
        <c:auto val="1"/>
        <c:lblOffset val="100"/>
        <c:noMultiLvlLbl val="0"/>
      </c:catAx>
      <c:valAx>
        <c:axId val="12115032"/>
        <c:scaling>
          <c:orientation val="minMax"/>
        </c:scaling>
        <c:axPos val="b"/>
        <c:majorGridlines/>
        <c:delete val="0"/>
        <c:numFmt formatCode="General" sourceLinked="1"/>
        <c:majorTickMark val="out"/>
        <c:minorTickMark val="none"/>
        <c:tickLblPos val="nextTo"/>
        <c:crossAx val="8802655"/>
        <c:crossesAt val="1"/>
        <c:crossBetween val="between"/>
        <c:dispUnits/>
      </c:valAx>
      <c:spPr>
        <a:blipFill>
          <a:blip r:embed="rId1"/>
          <a:srcRect/>
          <a:tile sx="100000" sy="100000" flip="none" algn="tl"/>
        </a:blipFill>
        <a:ln w="12700">
          <a:solidFill>
            <a:srgbClr val="808080"/>
          </a:solidFill>
        </a:ln>
      </c:spPr>
    </c:plotArea>
    <c:legend>
      <c:legendPos val="r"/>
      <c:layout>
        <c:manualLayout>
          <c:xMode val="edge"/>
          <c:yMode val="edge"/>
          <c:x val="0.80175"/>
          <c:y val="0.471"/>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1951</a:t>
            </a:r>
          </a:p>
        </c:rich>
      </c:tx>
      <c:layout/>
      <c:spPr>
        <a:noFill/>
        <a:ln>
          <a:noFill/>
        </a:ln>
      </c:spPr>
    </c:title>
    <c:plotArea>
      <c:layout/>
      <c:barChart>
        <c:barDir val="bar"/>
        <c:grouping val="clustered"/>
        <c:varyColors val="0"/>
        <c:ser>
          <c:idx val="0"/>
          <c:order val="0"/>
          <c:tx>
            <c:strRef>
              <c:f>'1951'!$C$5</c:f>
              <c:strCache>
                <c:ptCount val="1"/>
                <c:pt idx="0">
                  <c:v>männlich</c:v>
                </c:pt>
              </c:strCache>
            </c:strRef>
          </c:tx>
          <c:spPr>
            <a:gradFill rotWithShape="1">
              <a:gsLst>
                <a:gs pos="0">
                  <a:srgbClr val="0000FF"/>
                </a:gs>
                <a:gs pos="100000">
                  <a:srgbClr val="0000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'1951'!$A$6:$A$23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'1951'!$C$6:$C$23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'1951'!$D$5</c:f>
              <c:strCache>
                <c:ptCount val="1"/>
                <c:pt idx="0">
                  <c:v>weiblich</c:v>
                </c:pt>
              </c:strCache>
            </c:strRef>
          </c:tx>
          <c:spPr>
            <a:gradFill rotWithShape="1">
              <a:gsLst>
                <a:gs pos="0">
                  <a:srgbClr val="FF0000"/>
                </a:gs>
                <a:gs pos="100000">
                  <a:srgbClr val="A4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'1951'!$A$6:$A$23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'1951'!$D$6:$D$23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1926425"/>
        <c:axId val="41793506"/>
      </c:barChart>
      <c:catAx>
        <c:axId val="4192642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793506"/>
        <c:crosses val="autoZero"/>
        <c:auto val="1"/>
        <c:lblOffset val="100"/>
        <c:noMultiLvlLbl val="0"/>
      </c:catAx>
      <c:valAx>
        <c:axId val="41793506"/>
        <c:scaling>
          <c:orientation val="minMax"/>
        </c:scaling>
        <c:axPos val="b"/>
        <c:majorGridlines/>
        <c:delete val="0"/>
        <c:numFmt formatCode="General" sourceLinked="1"/>
        <c:majorTickMark val="out"/>
        <c:minorTickMark val="none"/>
        <c:tickLblPos val="nextTo"/>
        <c:crossAx val="41926425"/>
        <c:crossesAt val="1"/>
        <c:crossBetween val="between"/>
        <c:dispUnits/>
      </c:valAx>
      <c:spPr>
        <a:blipFill>
          <a:blip r:embed="rId1"/>
          <a:srcRect/>
          <a:tile sx="100000" sy="100000" flip="none" algn="tl"/>
        </a:blip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1961</a:t>
            </a:r>
          </a:p>
        </c:rich>
      </c:tx>
      <c:layout/>
      <c:spPr>
        <a:noFill/>
        <a:ln>
          <a:noFill/>
        </a:ln>
      </c:spPr>
    </c:title>
    <c:plotArea>
      <c:layout/>
      <c:barChart>
        <c:barDir val="bar"/>
        <c:grouping val="clustered"/>
        <c:varyColors val="0"/>
        <c:ser>
          <c:idx val="0"/>
          <c:order val="0"/>
          <c:tx>
            <c:strRef>
              <c:f>'1961'!$C$5</c:f>
              <c:strCache>
                <c:ptCount val="1"/>
                <c:pt idx="0">
                  <c:v>männlich</c:v>
                </c:pt>
              </c:strCache>
            </c:strRef>
          </c:tx>
          <c:spPr>
            <a:gradFill rotWithShape="1">
              <a:gsLst>
                <a:gs pos="0">
                  <a:srgbClr val="0000FF"/>
                </a:gs>
                <a:gs pos="100000">
                  <a:srgbClr val="0000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'1961'!$A$6:$A$23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'1961'!$C$6:$C$23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'1961'!$D$5</c:f>
              <c:strCache>
                <c:ptCount val="1"/>
                <c:pt idx="0">
                  <c:v>weiblich</c:v>
                </c:pt>
              </c:strCache>
            </c:strRef>
          </c:tx>
          <c:spPr>
            <a:gradFill rotWithShape="1">
              <a:gsLst>
                <a:gs pos="0">
                  <a:srgbClr val="FF0000"/>
                </a:gs>
                <a:gs pos="100000">
                  <a:srgbClr val="A4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'1961'!$A$6:$A$23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'1961'!$D$6:$D$23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0597235"/>
        <c:axId val="29830796"/>
      </c:barChart>
      <c:catAx>
        <c:axId val="4059723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830796"/>
        <c:crosses val="autoZero"/>
        <c:auto val="1"/>
        <c:lblOffset val="100"/>
        <c:noMultiLvlLbl val="0"/>
      </c:catAx>
      <c:valAx>
        <c:axId val="29830796"/>
        <c:scaling>
          <c:orientation val="minMax"/>
        </c:scaling>
        <c:axPos val="b"/>
        <c:majorGridlines/>
        <c:delete val="0"/>
        <c:numFmt formatCode="General" sourceLinked="1"/>
        <c:majorTickMark val="out"/>
        <c:minorTickMark val="none"/>
        <c:tickLblPos val="nextTo"/>
        <c:crossAx val="40597235"/>
        <c:crossesAt val="1"/>
        <c:crossBetween val="between"/>
        <c:dispUnits/>
      </c:valAx>
      <c:spPr>
        <a:blipFill>
          <a:blip r:embed="rId1"/>
          <a:srcRect/>
          <a:tile sx="100000" sy="100000" flip="none" algn="tl"/>
        </a:blip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7</xdr:col>
      <xdr:colOff>257175</xdr:colOff>
      <xdr:row>52</xdr:row>
      <xdr:rowOff>133350</xdr:rowOff>
    </xdr:to>
    <xdr:sp>
      <xdr:nvSpPr>
        <xdr:cNvPr id="1" name="TextBox 1"/>
        <xdr:cNvSpPr txBox="1">
          <a:spLocks noChangeArrowheads="1"/>
        </xdr:cNvSpPr>
      </xdr:nvSpPr>
      <xdr:spPr>
        <a:xfrm>
          <a:off x="38100" y="47625"/>
          <a:ext cx="5553075" cy="8505825"/>
        </a:xfrm>
        <a:prstGeom prst="rect">
          <a:avLst/>
        </a:prstGeom>
        <a:solidFill>
          <a:srgbClr val="FFFFFF"/>
        </a:solidFill>
        <a:ln w="9525" cmpd="sng">
          <a:noFill/>
        </a:ln>
      </xdr:spPr>
      <xdr:txBody>
        <a:bodyPr vertOverflow="clip" wrap="square"/>
        <a:p>
          <a:pPr algn="l">
            <a:defRPr/>
          </a:pPr>
          <a:r>
            <a:rPr lang="en-US" cap="none" sz="1400" b="1" i="0" u="none" baseline="0">
              <a:solidFill>
                <a:srgbClr val="FF0000"/>
              </a:solidFill>
              <a:latin typeface="Arial"/>
              <a:ea typeface="Arial"/>
              <a:cs typeface="Arial"/>
            </a:rPr>
            <a:t>Die Bevölkerung Österreichs von 1869 bis 2040</a:t>
          </a:r>
          <a:r>
            <a:rPr lang="en-US" cap="none" sz="1000" b="0" i="0" u="none" baseline="0">
              <a:latin typeface="Arial"/>
              <a:ea typeface="Arial"/>
              <a:cs typeface="Arial"/>
            </a:rPr>
            <a:t>
Quelle: Statistik Austria
Vorkenntnisse: Mittelwert, Median, Modalwert, Varianz, Standardabweichung
</a:t>
          </a:r>
          <a:r>
            <a:rPr lang="en-US" cap="none" sz="1000" b="1" i="0" u="none" baseline="0">
              <a:latin typeface="Arial"/>
              <a:ea typeface="Arial"/>
              <a:cs typeface="Arial"/>
            </a:rPr>
            <a:t>Unterrichtsstunde 1:</a:t>
          </a:r>
          <a:r>
            <a:rPr lang="en-US" cap="none" sz="1000" b="0" i="0" u="none" baseline="0">
              <a:latin typeface="Arial"/>
              <a:ea typeface="Arial"/>
              <a:cs typeface="Arial"/>
            </a:rPr>
            <a:t>
Präsentation über Beamer:
</a:t>
          </a:r>
          <a:r>
            <a:rPr lang="en-US" cap="none" sz="1000" b="0" i="1" u="none" baseline="0">
              <a:latin typeface="Arial"/>
              <a:ea typeface="Arial"/>
              <a:cs typeface="Arial"/>
            </a:rPr>
            <a:t>Das Balkendiagramm von Österreich 1934</a:t>
          </a:r>
          <a:r>
            <a:rPr lang="en-US" cap="none" sz="1000" b="0" i="0" u="none" baseline="0">
              <a:latin typeface="Arial"/>
              <a:ea typeface="Arial"/>
              <a:cs typeface="Arial"/>
            </a:rPr>
            <a:t>
Was kann kann allein vom Diagramm abgelesen werden?
- Geburtenrückgang währen des 1. Weltkrieges 1914-1918
- Geburtenrückgang in den späten 20er und frühen 30er Jahren: Weltwirtschaftskrise
- Männliche Geburten der Jahrgänge 1850 bis 1900 deutlich weniger. Gefallene des 1. Weltkrieges!!
</a:t>
          </a:r>
          <a:r>
            <a:rPr lang="en-US" cap="none" sz="1000" b="0" i="1" u="none" baseline="0">
              <a:latin typeface="Arial"/>
              <a:ea typeface="Arial"/>
              <a:cs typeface="Arial"/>
            </a:rPr>
            <a:t>Das Balkendiagramm von Österreich 1910</a:t>
          </a:r>
          <a:r>
            <a:rPr lang="en-US" cap="none" sz="1000" b="0" i="0" u="none" baseline="0">
              <a:latin typeface="Arial"/>
              <a:ea typeface="Arial"/>
              <a:cs typeface="Arial"/>
            </a:rPr>
            <a:t>
- deutlich hierarchische Bevölkerungsstruktur, natürliche Abnahme von jung zu alt
</a:t>
          </a:r>
          <a:r>
            <a:rPr lang="en-US" cap="none" sz="1000" b="0" i="1" u="none" baseline="0">
              <a:latin typeface="Arial"/>
              <a:ea typeface="Arial"/>
              <a:cs typeface="Arial"/>
            </a:rPr>
            <a:t>Das Balkendiagramm von Österreich 2001</a:t>
          </a:r>
          <a:r>
            <a:rPr lang="en-US" cap="none" sz="1000" b="0" i="0" u="none" baseline="0">
              <a:latin typeface="Arial"/>
              <a:ea typeface="Arial"/>
              <a:cs typeface="Arial"/>
            </a:rPr>
            <a:t>
- Männliche Geburten der Jahrgänge 1914 bis 1934 deutlich weniger. Gefallene des 2. Weltkrieges!!
- Während des 2. Weltkrieges 1939-1945 kein auffallender Geburtenrückgang wie im 1. Weltkrieg.
- Geburtenrückgang für die Jahrgänge nach 1964. "Pillenknick" führt zu Umkehrung der natürlichen Bevölkerungspyramide.
</a:t>
          </a:r>
          <a:r>
            <a:rPr lang="en-US" cap="none" sz="1000" b="0" i="1" u="none" baseline="0">
              <a:latin typeface="Arial"/>
              <a:ea typeface="Arial"/>
              <a:cs typeface="Arial"/>
            </a:rPr>
            <a:t>Hausübung</a:t>
          </a:r>
          <a:r>
            <a:rPr lang="en-US" cap="none" sz="1000" b="0" i="0" u="none" baseline="0">
              <a:latin typeface="Arial"/>
              <a:ea typeface="Arial"/>
              <a:cs typeface="Arial"/>
            </a:rPr>
            <a:t>: Die restlichen Jahrgänge werden von den Schülern in Arbeitsteilung aufbereitet.
</a:t>
          </a:r>
          <a:r>
            <a:rPr lang="en-US" cap="none" sz="1000" b="1" i="0" u="none" baseline="0">
              <a:latin typeface="Arial"/>
              <a:ea typeface="Arial"/>
              <a:cs typeface="Arial"/>
            </a:rPr>
            <a:t>Unterrichtsstunde 2:</a:t>
          </a:r>
          <a:r>
            <a:rPr lang="en-US" cap="none" sz="1000" b="0" i="0" u="none" baseline="0">
              <a:latin typeface="Arial"/>
              <a:ea typeface="Arial"/>
              <a:cs typeface="Arial"/>
            </a:rPr>
            <a:t>
Berechnen von Mittelwert, Median, Modalwert, Varianz und Standardabweichung zu ausgewählten Jahren.
</a:t>
          </a:r>
          <a:r>
            <a:rPr lang="en-US" cap="none" sz="1000" b="0" i="1" u="none" baseline="0">
              <a:latin typeface="Arial"/>
              <a:ea typeface="Arial"/>
              <a:cs typeface="Arial"/>
            </a:rPr>
            <a:t>Hausübung</a:t>
          </a:r>
          <a:r>
            <a:rPr lang="en-US" cap="none" sz="1000" b="0" i="0" u="none" baseline="0">
              <a:latin typeface="Arial"/>
              <a:ea typeface="Arial"/>
              <a:cs typeface="Arial"/>
            </a:rPr>
            <a:t>: Statistische Größen für die anderen Jahre berechnen.
</a:t>
          </a:r>
          <a:r>
            <a:rPr lang="en-US" cap="none" sz="1000" b="1" i="0" u="none" baseline="0">
              <a:latin typeface="Arial"/>
              <a:ea typeface="Arial"/>
              <a:cs typeface="Arial"/>
            </a:rPr>
            <a:t>Unterrichtsstunde 3:</a:t>
          </a:r>
          <a:r>
            <a:rPr lang="en-US" cap="none" sz="1000" b="0" i="0" u="none" baseline="0">
              <a:latin typeface="Arial"/>
              <a:ea typeface="Arial"/>
              <a:cs typeface="Arial"/>
            </a:rPr>
            <a:t>
Zusammenführen von Mittelwert, Median, Modalwert für alle Jahre in Tabellenblatt "Übersicht" und Punktediagramm über Entwicklung dieser 3 "Mittelwerte".
Besprechen der drei "Mittelwerte".
Später können die Daten der (arithemtischen) Mittelwerte für eine lineare Regressionsrechnung verwendet werden. Dies kann vorgreifend bereits als Trendlinie mit Excel erstellt werden.
Viel Freude beim Einsetzen im Unterricht wünscht
Ingo Rath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9</xdr:col>
      <xdr:colOff>647700</xdr:colOff>
      <xdr:row>32</xdr:row>
      <xdr:rowOff>19050</xdr:rowOff>
    </xdr:to>
    <xdr:graphicFrame>
      <xdr:nvGraphicFramePr>
        <xdr:cNvPr id="1" name="Chart 1"/>
        <xdr:cNvGraphicFramePr/>
      </xdr:nvGraphicFramePr>
      <xdr:xfrm>
        <a:off x="3905250" y="19050"/>
        <a:ext cx="4181475" cy="51816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9</xdr:col>
      <xdr:colOff>647700</xdr:colOff>
      <xdr:row>32</xdr:row>
      <xdr:rowOff>19050</xdr:rowOff>
    </xdr:to>
    <xdr:graphicFrame>
      <xdr:nvGraphicFramePr>
        <xdr:cNvPr id="1" name="Chart 1"/>
        <xdr:cNvGraphicFramePr/>
      </xdr:nvGraphicFramePr>
      <xdr:xfrm>
        <a:off x="3905250" y="19050"/>
        <a:ext cx="4181475" cy="51816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9</xdr:col>
      <xdr:colOff>647700</xdr:colOff>
      <xdr:row>32</xdr:row>
      <xdr:rowOff>19050</xdr:rowOff>
    </xdr:to>
    <xdr:graphicFrame>
      <xdr:nvGraphicFramePr>
        <xdr:cNvPr id="1" name="Chart 1"/>
        <xdr:cNvGraphicFramePr/>
      </xdr:nvGraphicFramePr>
      <xdr:xfrm>
        <a:off x="3905250" y="19050"/>
        <a:ext cx="4181475" cy="51816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28575</xdr:rowOff>
    </xdr:from>
    <xdr:to>
      <xdr:col>9</xdr:col>
      <xdr:colOff>657225</xdr:colOff>
      <xdr:row>32</xdr:row>
      <xdr:rowOff>28575</xdr:rowOff>
    </xdr:to>
    <xdr:graphicFrame>
      <xdr:nvGraphicFramePr>
        <xdr:cNvPr id="1" name="Chart 1"/>
        <xdr:cNvGraphicFramePr/>
      </xdr:nvGraphicFramePr>
      <xdr:xfrm>
        <a:off x="3914775" y="28575"/>
        <a:ext cx="4181475" cy="51816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9</xdr:col>
      <xdr:colOff>647700</xdr:colOff>
      <xdr:row>32</xdr:row>
      <xdr:rowOff>19050</xdr:rowOff>
    </xdr:to>
    <xdr:graphicFrame>
      <xdr:nvGraphicFramePr>
        <xdr:cNvPr id="1" name="Chart 1"/>
        <xdr:cNvGraphicFramePr/>
      </xdr:nvGraphicFramePr>
      <xdr:xfrm>
        <a:off x="3905250" y="19050"/>
        <a:ext cx="4181475" cy="51816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9</xdr:col>
      <xdr:colOff>647700</xdr:colOff>
      <xdr:row>32</xdr:row>
      <xdr:rowOff>19050</xdr:rowOff>
    </xdr:to>
    <xdr:graphicFrame>
      <xdr:nvGraphicFramePr>
        <xdr:cNvPr id="1" name="Chart 1"/>
        <xdr:cNvGraphicFramePr/>
      </xdr:nvGraphicFramePr>
      <xdr:xfrm>
        <a:off x="3905250" y="19050"/>
        <a:ext cx="4181475" cy="51816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9</xdr:col>
      <xdr:colOff>647700</xdr:colOff>
      <xdr:row>32</xdr:row>
      <xdr:rowOff>19050</xdr:rowOff>
    </xdr:to>
    <xdr:graphicFrame>
      <xdr:nvGraphicFramePr>
        <xdr:cNvPr id="1" name="Chart 1"/>
        <xdr:cNvGraphicFramePr/>
      </xdr:nvGraphicFramePr>
      <xdr:xfrm>
        <a:off x="3905250" y="19050"/>
        <a:ext cx="4181475" cy="51816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9</xdr:col>
      <xdr:colOff>647700</xdr:colOff>
      <xdr:row>32</xdr:row>
      <xdr:rowOff>19050</xdr:rowOff>
    </xdr:to>
    <xdr:graphicFrame>
      <xdr:nvGraphicFramePr>
        <xdr:cNvPr id="1" name="Chart 1"/>
        <xdr:cNvGraphicFramePr/>
      </xdr:nvGraphicFramePr>
      <xdr:xfrm>
        <a:off x="3905250" y="19050"/>
        <a:ext cx="4181475" cy="51816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9</xdr:col>
      <xdr:colOff>647700</xdr:colOff>
      <xdr:row>32</xdr:row>
      <xdr:rowOff>19050</xdr:rowOff>
    </xdr:to>
    <xdr:graphicFrame>
      <xdr:nvGraphicFramePr>
        <xdr:cNvPr id="1" name="Chart 1"/>
        <xdr:cNvGraphicFramePr/>
      </xdr:nvGraphicFramePr>
      <xdr:xfrm>
        <a:off x="3905250" y="19050"/>
        <a:ext cx="4181475" cy="51816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28575</xdr:rowOff>
    </xdr:from>
    <xdr:to>
      <xdr:col>7</xdr:col>
      <xdr:colOff>514350</xdr:colOff>
      <xdr:row>23</xdr:row>
      <xdr:rowOff>95250</xdr:rowOff>
    </xdr:to>
    <xdr:graphicFrame>
      <xdr:nvGraphicFramePr>
        <xdr:cNvPr id="1" name="Chart 1"/>
        <xdr:cNvGraphicFramePr/>
      </xdr:nvGraphicFramePr>
      <xdr:xfrm>
        <a:off x="76200" y="190500"/>
        <a:ext cx="5772150"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9</xdr:col>
      <xdr:colOff>647700</xdr:colOff>
      <xdr:row>32</xdr:row>
      <xdr:rowOff>19050</xdr:rowOff>
    </xdr:to>
    <xdr:graphicFrame>
      <xdr:nvGraphicFramePr>
        <xdr:cNvPr id="1" name="Chart 1"/>
        <xdr:cNvGraphicFramePr/>
      </xdr:nvGraphicFramePr>
      <xdr:xfrm>
        <a:off x="4000500" y="19050"/>
        <a:ext cx="4181475" cy="5181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9</xdr:col>
      <xdr:colOff>647700</xdr:colOff>
      <xdr:row>32</xdr:row>
      <xdr:rowOff>19050</xdr:rowOff>
    </xdr:to>
    <xdr:graphicFrame>
      <xdr:nvGraphicFramePr>
        <xdr:cNvPr id="1" name="Chart 1"/>
        <xdr:cNvGraphicFramePr/>
      </xdr:nvGraphicFramePr>
      <xdr:xfrm>
        <a:off x="4000500" y="19050"/>
        <a:ext cx="4181475" cy="5181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9</xdr:col>
      <xdr:colOff>647700</xdr:colOff>
      <xdr:row>32</xdr:row>
      <xdr:rowOff>19050</xdr:rowOff>
    </xdr:to>
    <xdr:graphicFrame>
      <xdr:nvGraphicFramePr>
        <xdr:cNvPr id="1" name="Chart 1"/>
        <xdr:cNvGraphicFramePr/>
      </xdr:nvGraphicFramePr>
      <xdr:xfrm>
        <a:off x="4000500" y="19050"/>
        <a:ext cx="4181475"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9</xdr:col>
      <xdr:colOff>647700</xdr:colOff>
      <xdr:row>32</xdr:row>
      <xdr:rowOff>19050</xdr:rowOff>
    </xdr:to>
    <xdr:graphicFrame>
      <xdr:nvGraphicFramePr>
        <xdr:cNvPr id="1" name="Chart 1"/>
        <xdr:cNvGraphicFramePr/>
      </xdr:nvGraphicFramePr>
      <xdr:xfrm>
        <a:off x="4000500" y="19050"/>
        <a:ext cx="4181475" cy="51816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9</xdr:col>
      <xdr:colOff>647700</xdr:colOff>
      <xdr:row>32</xdr:row>
      <xdr:rowOff>19050</xdr:rowOff>
    </xdr:to>
    <xdr:graphicFrame>
      <xdr:nvGraphicFramePr>
        <xdr:cNvPr id="1" name="Chart 1"/>
        <xdr:cNvGraphicFramePr/>
      </xdr:nvGraphicFramePr>
      <xdr:xfrm>
        <a:off x="3905250" y="19050"/>
        <a:ext cx="41814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9</xdr:col>
      <xdr:colOff>647700</xdr:colOff>
      <xdr:row>32</xdr:row>
      <xdr:rowOff>19050</xdr:rowOff>
    </xdr:to>
    <xdr:graphicFrame>
      <xdr:nvGraphicFramePr>
        <xdr:cNvPr id="1" name="Chart 1"/>
        <xdr:cNvGraphicFramePr/>
      </xdr:nvGraphicFramePr>
      <xdr:xfrm>
        <a:off x="3905250" y="19050"/>
        <a:ext cx="4181475" cy="51816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38100</xdr:rowOff>
    </xdr:from>
    <xdr:to>
      <xdr:col>9</xdr:col>
      <xdr:colOff>714375</xdr:colOff>
      <xdr:row>32</xdr:row>
      <xdr:rowOff>38100</xdr:rowOff>
    </xdr:to>
    <xdr:graphicFrame>
      <xdr:nvGraphicFramePr>
        <xdr:cNvPr id="1" name="Chart 1"/>
        <xdr:cNvGraphicFramePr/>
      </xdr:nvGraphicFramePr>
      <xdr:xfrm>
        <a:off x="3971925" y="38100"/>
        <a:ext cx="4219575" cy="51816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9</xdr:col>
      <xdr:colOff>647700</xdr:colOff>
      <xdr:row>32</xdr:row>
      <xdr:rowOff>19050</xdr:rowOff>
    </xdr:to>
    <xdr:graphicFrame>
      <xdr:nvGraphicFramePr>
        <xdr:cNvPr id="1" name="Chart 1"/>
        <xdr:cNvGraphicFramePr/>
      </xdr:nvGraphicFramePr>
      <xdr:xfrm>
        <a:off x="3905250" y="19050"/>
        <a:ext cx="4181475" cy="5181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H4" sqref="H4"/>
    </sheetView>
  </sheetViews>
  <sheetFormatPr defaultColWidth="11.421875" defaultRowHeight="12.75"/>
  <sheetData/>
  <printOptions/>
  <pageMargins left="0.75" right="0.75" top="1" bottom="1" header="0.4921259845" footer="0.492125984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I58"/>
  <sheetViews>
    <sheetView workbookViewId="0" topLeftCell="A1">
      <selection activeCell="A6" sqref="A6"/>
    </sheetView>
  </sheetViews>
  <sheetFormatPr defaultColWidth="11.421875" defaultRowHeight="12.75"/>
  <cols>
    <col min="5" max="5" width="12.7109375" style="0" bestFit="1" customWidth="1"/>
    <col min="8" max="8" width="18.8515625" style="0" bestFit="1" customWidth="1"/>
  </cols>
  <sheetData>
    <row r="1" spans="1:5" ht="12.75">
      <c r="A1" s="10" t="s">
        <v>48</v>
      </c>
      <c r="B1" s="10"/>
      <c r="C1" s="10"/>
      <c r="D1" s="10"/>
      <c r="E1" s="10"/>
    </row>
    <row r="2" spans="1:5" ht="12.75">
      <c r="A2" s="10"/>
      <c r="B2" s="10"/>
      <c r="C2" s="10"/>
      <c r="D2" s="10"/>
      <c r="E2" s="10"/>
    </row>
    <row r="5" spans="1:5" ht="12.75">
      <c r="A5" t="s">
        <v>21</v>
      </c>
      <c r="B5" t="s">
        <v>0</v>
      </c>
      <c r="C5" t="s">
        <v>1</v>
      </c>
      <c r="D5" t="s">
        <v>2</v>
      </c>
      <c r="E5" t="s">
        <v>25</v>
      </c>
    </row>
    <row r="6" spans="1:5" ht="12.75">
      <c r="A6">
        <v>1959</v>
      </c>
      <c r="B6" t="s">
        <v>3</v>
      </c>
      <c r="C6" s="2">
        <v>298183</v>
      </c>
      <c r="D6" s="2">
        <v>285501</v>
      </c>
      <c r="E6">
        <f aca="true" t="shared" si="0" ref="E6:E23">C6+D6</f>
        <v>583684</v>
      </c>
    </row>
    <row r="7" spans="1:5" ht="12.75">
      <c r="A7">
        <f aca="true" t="shared" si="1" ref="A7:A23">A6-5</f>
        <v>1954</v>
      </c>
      <c r="B7" t="s">
        <v>4</v>
      </c>
      <c r="C7" s="2">
        <v>248613</v>
      </c>
      <c r="D7" s="2">
        <v>238913</v>
      </c>
      <c r="E7">
        <f t="shared" si="0"/>
        <v>487526</v>
      </c>
    </row>
    <row r="8" spans="1:5" ht="12.75">
      <c r="A8">
        <f t="shared" si="1"/>
        <v>1949</v>
      </c>
      <c r="B8" s="1" t="s">
        <v>5</v>
      </c>
      <c r="C8" s="2">
        <v>262532</v>
      </c>
      <c r="D8" s="2">
        <v>250850</v>
      </c>
      <c r="E8">
        <f t="shared" si="0"/>
        <v>513382</v>
      </c>
    </row>
    <row r="9" spans="1:5" ht="12.75">
      <c r="A9">
        <f t="shared" si="1"/>
        <v>1944</v>
      </c>
      <c r="B9" t="s">
        <v>6</v>
      </c>
      <c r="C9" s="2">
        <v>263241</v>
      </c>
      <c r="D9" s="2">
        <v>253931</v>
      </c>
      <c r="E9">
        <f t="shared" si="0"/>
        <v>517172</v>
      </c>
    </row>
    <row r="10" spans="1:5" ht="12.75">
      <c r="A10">
        <f t="shared" si="1"/>
        <v>1939</v>
      </c>
      <c r="B10" t="s">
        <v>7</v>
      </c>
      <c r="C10" s="2">
        <v>264611</v>
      </c>
      <c r="D10" s="2">
        <v>251772</v>
      </c>
      <c r="E10">
        <f t="shared" si="0"/>
        <v>516383</v>
      </c>
    </row>
    <row r="11" spans="1:5" ht="12.75">
      <c r="A11">
        <f t="shared" si="1"/>
        <v>1934</v>
      </c>
      <c r="B11" t="s">
        <v>8</v>
      </c>
      <c r="C11" s="2">
        <v>207351</v>
      </c>
      <c r="D11" s="2">
        <v>202095</v>
      </c>
      <c r="E11">
        <f t="shared" si="0"/>
        <v>409446</v>
      </c>
    </row>
    <row r="12" spans="1:5" ht="12.75">
      <c r="A12">
        <f t="shared" si="1"/>
        <v>1929</v>
      </c>
      <c r="B12" t="s">
        <v>9</v>
      </c>
      <c r="C12" s="2">
        <v>228662</v>
      </c>
      <c r="D12" s="2">
        <v>232223</v>
      </c>
      <c r="E12">
        <f t="shared" si="0"/>
        <v>460885</v>
      </c>
    </row>
    <row r="13" spans="1:5" ht="12.75">
      <c r="A13">
        <f t="shared" si="1"/>
        <v>1924</v>
      </c>
      <c r="B13" t="s">
        <v>10</v>
      </c>
      <c r="C13" s="2">
        <v>210523</v>
      </c>
      <c r="D13" s="2">
        <v>282267</v>
      </c>
      <c r="E13">
        <f t="shared" si="0"/>
        <v>492790</v>
      </c>
    </row>
    <row r="14" spans="1:5" ht="12.75">
      <c r="A14">
        <f t="shared" si="1"/>
        <v>1919</v>
      </c>
      <c r="B14" t="s">
        <v>11</v>
      </c>
      <c r="C14" s="2">
        <v>146820</v>
      </c>
      <c r="D14" s="2">
        <v>199942</v>
      </c>
      <c r="E14">
        <f t="shared" si="0"/>
        <v>346762</v>
      </c>
    </row>
    <row r="15" spans="1:5" ht="12.75">
      <c r="A15">
        <f t="shared" si="1"/>
        <v>1914</v>
      </c>
      <c r="B15" t="s">
        <v>12</v>
      </c>
      <c r="C15" s="2">
        <v>194489</v>
      </c>
      <c r="D15" s="2">
        <v>253839</v>
      </c>
      <c r="E15">
        <f t="shared" si="0"/>
        <v>448328</v>
      </c>
    </row>
    <row r="16" spans="1:5" ht="12.75">
      <c r="A16">
        <f t="shared" si="1"/>
        <v>1909</v>
      </c>
      <c r="B16" t="s">
        <v>13</v>
      </c>
      <c r="C16" s="2">
        <v>224004</v>
      </c>
      <c r="D16" s="2">
        <v>280637</v>
      </c>
      <c r="E16">
        <f t="shared" si="0"/>
        <v>504641</v>
      </c>
    </row>
    <row r="17" spans="1:5" ht="12.75">
      <c r="A17">
        <f t="shared" si="1"/>
        <v>1904</v>
      </c>
      <c r="B17" t="s">
        <v>14</v>
      </c>
      <c r="C17" s="2">
        <v>225614</v>
      </c>
      <c r="D17" s="2">
        <v>267200</v>
      </c>
      <c r="E17">
        <f t="shared" si="0"/>
        <v>492814</v>
      </c>
    </row>
    <row r="18" spans="1:5" ht="12.75">
      <c r="A18">
        <f t="shared" si="1"/>
        <v>1899</v>
      </c>
      <c r="B18" t="s">
        <v>15</v>
      </c>
      <c r="C18" s="2">
        <v>185784</v>
      </c>
      <c r="D18" s="2">
        <v>241000</v>
      </c>
      <c r="E18">
        <f t="shared" si="0"/>
        <v>426784</v>
      </c>
    </row>
    <row r="19" spans="1:5" ht="12.75">
      <c r="A19">
        <f t="shared" si="1"/>
        <v>1894</v>
      </c>
      <c r="B19" t="s">
        <v>16</v>
      </c>
      <c r="C19" s="2">
        <v>131598</v>
      </c>
      <c r="D19" s="2">
        <v>198629</v>
      </c>
      <c r="E19">
        <f t="shared" si="0"/>
        <v>330227</v>
      </c>
    </row>
    <row r="20" spans="1:5" ht="12.75">
      <c r="A20">
        <f t="shared" si="1"/>
        <v>1889</v>
      </c>
      <c r="B20" t="s">
        <v>17</v>
      </c>
      <c r="C20" s="2">
        <v>95786</v>
      </c>
      <c r="D20" s="2">
        <v>153058</v>
      </c>
      <c r="E20">
        <f t="shared" si="0"/>
        <v>248844</v>
      </c>
    </row>
    <row r="21" spans="1:5" ht="12.75">
      <c r="A21">
        <f t="shared" si="1"/>
        <v>1884</v>
      </c>
      <c r="B21" t="s">
        <v>18</v>
      </c>
      <c r="C21" s="2">
        <v>62933</v>
      </c>
      <c r="D21" s="2">
        <v>104351</v>
      </c>
      <c r="E21">
        <f t="shared" si="0"/>
        <v>167284</v>
      </c>
    </row>
    <row r="22" spans="1:5" ht="12.75">
      <c r="A22">
        <f t="shared" si="1"/>
        <v>1879</v>
      </c>
      <c r="B22" t="s">
        <v>19</v>
      </c>
      <c r="C22" s="2">
        <v>32567</v>
      </c>
      <c r="D22" s="2">
        <v>56361</v>
      </c>
      <c r="E22">
        <f t="shared" si="0"/>
        <v>88928</v>
      </c>
    </row>
    <row r="23" spans="1:5" ht="12.75">
      <c r="A23">
        <f t="shared" si="1"/>
        <v>1874</v>
      </c>
      <c r="B23" t="s">
        <v>20</v>
      </c>
      <c r="C23" s="2">
        <v>13089</v>
      </c>
      <c r="D23" s="2">
        <v>24838</v>
      </c>
      <c r="E23">
        <f t="shared" si="0"/>
        <v>37927</v>
      </c>
    </row>
    <row r="28" spans="1:2" ht="12.75">
      <c r="A28" t="s">
        <v>40</v>
      </c>
      <c r="B28" t="s">
        <v>41</v>
      </c>
    </row>
    <row r="38" spans="1:6" ht="12.75">
      <c r="A38" t="s">
        <v>26</v>
      </c>
      <c r="B38" t="s">
        <v>27</v>
      </c>
      <c r="C38" t="s">
        <v>29</v>
      </c>
      <c r="D38" t="s">
        <v>32</v>
      </c>
      <c r="E38" t="s">
        <v>33</v>
      </c>
      <c r="F38" t="s">
        <v>36</v>
      </c>
    </row>
    <row r="39" spans="1:6" ht="12.75">
      <c r="A39">
        <v>2</v>
      </c>
      <c r="B39" s="2">
        <f aca="true" t="shared" si="2" ref="B39:B56">E6</f>
        <v>583684</v>
      </c>
      <c r="C39">
        <f aca="true" t="shared" si="3" ref="C39:C56">A39*B39</f>
        <v>1167368</v>
      </c>
      <c r="D39">
        <f aca="true" t="shared" si="4" ref="D39:D56">(A39-$I$40)^2</f>
        <v>1158.0664718294252</v>
      </c>
      <c r="E39">
        <f aca="true" t="shared" si="5" ref="E39:E56">D39*B39</f>
        <v>675944870.5432862</v>
      </c>
      <c r="F39" s="2">
        <f>B39</f>
        <v>583684</v>
      </c>
    </row>
    <row r="40" spans="1:9" ht="12.75">
      <c r="A40">
        <v>7</v>
      </c>
      <c r="B40" s="2">
        <f t="shared" si="2"/>
        <v>487526</v>
      </c>
      <c r="C40">
        <f t="shared" si="3"/>
        <v>3412682</v>
      </c>
      <c r="D40">
        <f t="shared" si="4"/>
        <v>842.7627146022348</v>
      </c>
      <c r="E40">
        <f t="shared" si="5"/>
        <v>410868735.19916916</v>
      </c>
      <c r="F40" s="2">
        <f aca="true" t="shared" si="6" ref="F40:F56">F39+B40</f>
        <v>1071210</v>
      </c>
      <c r="H40" t="s">
        <v>30</v>
      </c>
      <c r="I40">
        <f>C58/B58</f>
        <v>36.030375722719036</v>
      </c>
    </row>
    <row r="41" spans="1:9" ht="12.75">
      <c r="A41">
        <v>12</v>
      </c>
      <c r="B41" s="2">
        <f t="shared" si="2"/>
        <v>513382</v>
      </c>
      <c r="C41">
        <f t="shared" si="3"/>
        <v>6160584</v>
      </c>
      <c r="D41">
        <f t="shared" si="4"/>
        <v>577.4589573750444</v>
      </c>
      <c r="E41">
        <f t="shared" si="5"/>
        <v>296457034.455115</v>
      </c>
      <c r="F41" s="2">
        <f t="shared" si="6"/>
        <v>1584592</v>
      </c>
      <c r="H41" t="s">
        <v>31</v>
      </c>
      <c r="I41">
        <f>E58/B58</f>
        <v>511.6088317235271</v>
      </c>
    </row>
    <row r="42" spans="1:9" ht="12.75">
      <c r="A42">
        <v>17</v>
      </c>
      <c r="B42" s="2">
        <f t="shared" si="2"/>
        <v>517172</v>
      </c>
      <c r="C42">
        <f t="shared" si="3"/>
        <v>8791924</v>
      </c>
      <c r="D42">
        <f t="shared" si="4"/>
        <v>362.1552001478541</v>
      </c>
      <c r="E42">
        <f t="shared" si="5"/>
        <v>187296529.17086598</v>
      </c>
      <c r="F42" s="2">
        <f t="shared" si="6"/>
        <v>2101764</v>
      </c>
      <c r="H42" t="s">
        <v>34</v>
      </c>
      <c r="I42">
        <f>I41^(1/2)</f>
        <v>22.618771666992156</v>
      </c>
    </row>
    <row r="43" spans="1:6" ht="12.75">
      <c r="A43">
        <v>22</v>
      </c>
      <c r="B43" s="2">
        <f t="shared" si="2"/>
        <v>516383</v>
      </c>
      <c r="C43">
        <f t="shared" si="3"/>
        <v>11360426</v>
      </c>
      <c r="D43">
        <f t="shared" si="4"/>
        <v>196.85144292066371</v>
      </c>
      <c r="E43">
        <f t="shared" si="5"/>
        <v>101650738.64970109</v>
      </c>
      <c r="F43" s="2">
        <f t="shared" si="6"/>
        <v>2618147</v>
      </c>
    </row>
    <row r="44" spans="1:9" ht="12.75">
      <c r="A44">
        <v>27</v>
      </c>
      <c r="B44" s="2">
        <f t="shared" si="2"/>
        <v>409446</v>
      </c>
      <c r="C44">
        <f t="shared" si="3"/>
        <v>11055042</v>
      </c>
      <c r="D44">
        <f t="shared" si="4"/>
        <v>81.54768569347335</v>
      </c>
      <c r="E44">
        <f t="shared" si="5"/>
        <v>33389373.71644989</v>
      </c>
      <c r="F44" s="2">
        <f t="shared" si="6"/>
        <v>3027593</v>
      </c>
      <c r="H44" t="s">
        <v>35</v>
      </c>
      <c r="I44">
        <v>37</v>
      </c>
    </row>
    <row r="45" spans="1:9" ht="12.75">
      <c r="A45">
        <v>32</v>
      </c>
      <c r="B45" s="2">
        <f t="shared" si="2"/>
        <v>460885</v>
      </c>
      <c r="C45">
        <f t="shared" si="3"/>
        <v>14748320</v>
      </c>
      <c r="D45">
        <f t="shared" si="4"/>
        <v>16.24392846628299</v>
      </c>
      <c r="E45">
        <f t="shared" si="5"/>
        <v>7486582.971182836</v>
      </c>
      <c r="F45" s="2">
        <f t="shared" si="6"/>
        <v>3488478</v>
      </c>
      <c r="H45" t="s">
        <v>37</v>
      </c>
      <c r="I45">
        <v>2</v>
      </c>
    </row>
    <row r="46" spans="1:6" ht="12.75">
      <c r="A46">
        <v>37</v>
      </c>
      <c r="B46" s="2">
        <f t="shared" si="2"/>
        <v>492790</v>
      </c>
      <c r="C46">
        <f t="shared" si="3"/>
        <v>18233230</v>
      </c>
      <c r="D46">
        <f t="shared" si="4"/>
        <v>0.9401712390926318</v>
      </c>
      <c r="E46">
        <f t="shared" si="5"/>
        <v>463306.984912458</v>
      </c>
      <c r="F46" s="2">
        <f t="shared" si="6"/>
        <v>3981268</v>
      </c>
    </row>
    <row r="47" spans="1:6" ht="12.75">
      <c r="A47">
        <v>42</v>
      </c>
      <c r="B47" s="2">
        <f t="shared" si="2"/>
        <v>346762</v>
      </c>
      <c r="C47">
        <f t="shared" si="3"/>
        <v>14564004</v>
      </c>
      <c r="D47">
        <f t="shared" si="4"/>
        <v>35.636414011902275</v>
      </c>
      <c r="E47">
        <f t="shared" si="5"/>
        <v>12357354.195595257</v>
      </c>
      <c r="F47" s="2">
        <f t="shared" si="6"/>
        <v>4328030</v>
      </c>
    </row>
    <row r="48" spans="1:6" ht="12.75">
      <c r="A48">
        <v>47</v>
      </c>
      <c r="B48" s="2">
        <f t="shared" si="2"/>
        <v>448328</v>
      </c>
      <c r="C48">
        <f t="shared" si="3"/>
        <v>21071416</v>
      </c>
      <c r="D48">
        <f t="shared" si="4"/>
        <v>120.33265678471192</v>
      </c>
      <c r="E48">
        <f t="shared" si="5"/>
        <v>53948499.350976326</v>
      </c>
      <c r="F48" s="2">
        <f t="shared" si="6"/>
        <v>4776358</v>
      </c>
    </row>
    <row r="49" spans="1:6" ht="12.75">
      <c r="A49">
        <v>52</v>
      </c>
      <c r="B49" s="2">
        <f t="shared" si="2"/>
        <v>504641</v>
      </c>
      <c r="C49">
        <f t="shared" si="3"/>
        <v>26241332</v>
      </c>
      <c r="D49">
        <f t="shared" si="4"/>
        <v>255.02889955752156</v>
      </c>
      <c r="E49">
        <f t="shared" si="5"/>
        <v>128698038.90160723</v>
      </c>
      <c r="F49" s="2">
        <f t="shared" si="6"/>
        <v>5280999</v>
      </c>
    </row>
    <row r="50" spans="1:6" ht="12.75">
      <c r="A50">
        <v>57</v>
      </c>
      <c r="B50" s="2">
        <f t="shared" si="2"/>
        <v>492814</v>
      </c>
      <c r="C50">
        <f t="shared" si="3"/>
        <v>28090398</v>
      </c>
      <c r="D50">
        <f t="shared" si="4"/>
        <v>439.7251423303312</v>
      </c>
      <c r="E50">
        <f t="shared" si="5"/>
        <v>216702706.29237986</v>
      </c>
      <c r="F50" s="2">
        <f t="shared" si="6"/>
        <v>5773813</v>
      </c>
    </row>
    <row r="51" spans="1:6" ht="12.75">
      <c r="A51">
        <v>62</v>
      </c>
      <c r="B51" s="2">
        <f t="shared" si="2"/>
        <v>426784</v>
      </c>
      <c r="C51">
        <f t="shared" si="3"/>
        <v>26460608</v>
      </c>
      <c r="D51">
        <f t="shared" si="4"/>
        <v>674.4213851031408</v>
      </c>
      <c r="E51">
        <f t="shared" si="5"/>
        <v>287832256.4198588</v>
      </c>
      <c r="F51" s="2">
        <f t="shared" si="6"/>
        <v>6200597</v>
      </c>
    </row>
    <row r="52" spans="1:6" ht="12.75">
      <c r="A52">
        <v>67</v>
      </c>
      <c r="B52" s="2">
        <f t="shared" si="2"/>
        <v>330227</v>
      </c>
      <c r="C52">
        <f t="shared" si="3"/>
        <v>22125209</v>
      </c>
      <c r="D52">
        <f t="shared" si="4"/>
        <v>959.1176278759505</v>
      </c>
      <c r="E52">
        <f t="shared" si="5"/>
        <v>316726536.9005915</v>
      </c>
      <c r="F52" s="2">
        <f t="shared" si="6"/>
        <v>6530824</v>
      </c>
    </row>
    <row r="53" spans="1:6" ht="12.75">
      <c r="A53">
        <v>72</v>
      </c>
      <c r="B53" s="2">
        <f t="shared" si="2"/>
        <v>248844</v>
      </c>
      <c r="C53">
        <f t="shared" si="3"/>
        <v>17916768</v>
      </c>
      <c r="D53">
        <f t="shared" si="4"/>
        <v>1293.81387064876</v>
      </c>
      <c r="E53">
        <f t="shared" si="5"/>
        <v>321957818.82772005</v>
      </c>
      <c r="F53" s="2">
        <f t="shared" si="6"/>
        <v>6779668</v>
      </c>
    </row>
    <row r="54" spans="1:6" ht="12.75">
      <c r="A54">
        <v>77</v>
      </c>
      <c r="B54" s="2">
        <f t="shared" si="2"/>
        <v>167284</v>
      </c>
      <c r="C54">
        <f t="shared" si="3"/>
        <v>12880868</v>
      </c>
      <c r="D54">
        <f t="shared" si="4"/>
        <v>1678.5101134215697</v>
      </c>
      <c r="E54">
        <f t="shared" si="5"/>
        <v>280787885.8136139</v>
      </c>
      <c r="F54" s="2">
        <f t="shared" si="6"/>
        <v>6946952</v>
      </c>
    </row>
    <row r="55" spans="1:6" ht="12.75">
      <c r="A55">
        <v>82</v>
      </c>
      <c r="B55" s="2">
        <f t="shared" si="2"/>
        <v>88928</v>
      </c>
      <c r="C55">
        <f t="shared" si="3"/>
        <v>7292096</v>
      </c>
      <c r="D55">
        <f t="shared" si="4"/>
        <v>2113.206356194379</v>
      </c>
      <c r="E55">
        <f t="shared" si="5"/>
        <v>187923214.84365374</v>
      </c>
      <c r="F55" s="2">
        <f t="shared" si="6"/>
        <v>7035880</v>
      </c>
    </row>
    <row r="56" spans="1:7" ht="12.75">
      <c r="A56">
        <v>87</v>
      </c>
      <c r="B56" s="2">
        <f t="shared" si="2"/>
        <v>37927</v>
      </c>
      <c r="C56">
        <f t="shared" si="3"/>
        <v>3299649</v>
      </c>
      <c r="D56">
        <f t="shared" si="4"/>
        <v>2597.902598967189</v>
      </c>
      <c r="E56">
        <f t="shared" si="5"/>
        <v>98530651.87102859</v>
      </c>
      <c r="F56" s="2">
        <f t="shared" si="6"/>
        <v>7073807</v>
      </c>
      <c r="G56">
        <f>F56/2</f>
        <v>3536903.5</v>
      </c>
    </row>
    <row r="58" spans="1:5" ht="12.75">
      <c r="A58" t="s">
        <v>28</v>
      </c>
      <c r="B58" s="2">
        <f>SUM(B39:B57)</f>
        <v>7073807</v>
      </c>
      <c r="C58" s="2">
        <f>SUM(C39:C57)</f>
        <v>254871924</v>
      </c>
      <c r="D58" s="2">
        <f>SUM(D39:D57)</f>
        <v>13403.721637169529</v>
      </c>
      <c r="E58" s="2">
        <f>SUM(E39:E57)</f>
        <v>3619022135.107708</v>
      </c>
    </row>
  </sheetData>
  <mergeCells count="1">
    <mergeCell ref="A1:E2"/>
  </mergeCells>
  <conditionalFormatting sqref="F39:F56">
    <cfRule type="cellIs" priority="1" dxfId="0" operator="between" stopIfTrue="1">
      <formula>$G$56</formula>
      <formula>$G$56+500000</formula>
    </cfRule>
  </conditionalFormatting>
  <conditionalFormatting sqref="B39:B56">
    <cfRule type="cellIs" priority="2" dxfId="1" operator="equal" stopIfTrue="1">
      <formula>MAX($B$39:$B$56)</formula>
    </cfRule>
  </conditionalFormatting>
  <printOptions/>
  <pageMargins left="0.75" right="0.75" top="1" bottom="1" header="0.4921259845" footer="0.4921259845"/>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dimension ref="A1:I58"/>
  <sheetViews>
    <sheetView workbookViewId="0" topLeftCell="A1">
      <selection activeCell="A7" sqref="A7"/>
    </sheetView>
  </sheetViews>
  <sheetFormatPr defaultColWidth="11.421875" defaultRowHeight="12.75"/>
  <cols>
    <col min="5" max="5" width="12.7109375" style="0" bestFit="1" customWidth="1"/>
    <col min="8" max="8" width="18.8515625" style="0" bestFit="1" customWidth="1"/>
  </cols>
  <sheetData>
    <row r="1" spans="1:5" ht="12.75">
      <c r="A1" s="10" t="s">
        <v>49</v>
      </c>
      <c r="B1" s="10"/>
      <c r="C1" s="10"/>
      <c r="D1" s="10"/>
      <c r="E1" s="10"/>
    </row>
    <row r="2" spans="1:5" ht="12.75">
      <c r="A2" s="10"/>
      <c r="B2" s="10"/>
      <c r="C2" s="10"/>
      <c r="D2" s="10"/>
      <c r="E2" s="10"/>
    </row>
    <row r="5" spans="1:5" ht="12.75">
      <c r="A5" t="s">
        <v>21</v>
      </c>
      <c r="B5" t="s">
        <v>0</v>
      </c>
      <c r="C5" t="s">
        <v>1</v>
      </c>
      <c r="D5" t="s">
        <v>2</v>
      </c>
      <c r="E5" t="s">
        <v>25</v>
      </c>
    </row>
    <row r="6" spans="1:5" ht="12.75">
      <c r="A6">
        <v>1969</v>
      </c>
      <c r="B6" t="s">
        <v>3</v>
      </c>
      <c r="C6" s="6">
        <v>304121</v>
      </c>
      <c r="D6" s="6">
        <v>289457</v>
      </c>
      <c r="E6">
        <f aca="true" t="shared" si="0" ref="E6:E23">C6+D6</f>
        <v>593578</v>
      </c>
    </row>
    <row r="7" spans="1:5" ht="12.75">
      <c r="A7">
        <f aca="true" t="shared" si="1" ref="A7:A23">A6-5</f>
        <v>1964</v>
      </c>
      <c r="B7" t="s">
        <v>4</v>
      </c>
      <c r="C7" s="6">
        <v>329082</v>
      </c>
      <c r="D7" s="6">
        <v>314306</v>
      </c>
      <c r="E7">
        <f t="shared" si="0"/>
        <v>643388</v>
      </c>
    </row>
    <row r="8" spans="1:5" ht="12.75">
      <c r="A8">
        <f t="shared" si="1"/>
        <v>1959</v>
      </c>
      <c r="B8" s="1" t="s">
        <v>5</v>
      </c>
      <c r="C8" s="6">
        <v>299749</v>
      </c>
      <c r="D8" s="6">
        <v>285617</v>
      </c>
      <c r="E8">
        <f t="shared" si="0"/>
        <v>585366</v>
      </c>
    </row>
    <row r="9" spans="1:5" ht="12.75">
      <c r="A9">
        <f t="shared" si="1"/>
        <v>1954</v>
      </c>
      <c r="B9" t="s">
        <v>6</v>
      </c>
      <c r="C9" s="6">
        <v>260117</v>
      </c>
      <c r="D9" s="6">
        <v>251957</v>
      </c>
      <c r="E9">
        <f t="shared" si="0"/>
        <v>512074</v>
      </c>
    </row>
    <row r="10" spans="1:5" ht="12.75">
      <c r="A10">
        <f t="shared" si="1"/>
        <v>1949</v>
      </c>
      <c r="B10" t="s">
        <v>7</v>
      </c>
      <c r="C10" s="6">
        <v>271511</v>
      </c>
      <c r="D10" s="6">
        <v>261017</v>
      </c>
      <c r="E10">
        <f t="shared" si="0"/>
        <v>532528</v>
      </c>
    </row>
    <row r="11" spans="1:5" ht="12.75">
      <c r="A11">
        <f t="shared" si="1"/>
        <v>1944</v>
      </c>
      <c r="B11" t="s">
        <v>8</v>
      </c>
      <c r="C11" s="6">
        <v>250971</v>
      </c>
      <c r="D11" s="6">
        <v>240947</v>
      </c>
      <c r="E11">
        <f t="shared" si="0"/>
        <v>491918</v>
      </c>
    </row>
    <row r="12" spans="1:5" ht="12.75">
      <c r="A12">
        <f t="shared" si="1"/>
        <v>1939</v>
      </c>
      <c r="B12" t="s">
        <v>9</v>
      </c>
      <c r="C12" s="6">
        <v>260846</v>
      </c>
      <c r="D12" s="6">
        <v>249400</v>
      </c>
      <c r="E12">
        <f t="shared" si="0"/>
        <v>510246</v>
      </c>
    </row>
    <row r="13" spans="1:5" ht="12.75">
      <c r="A13">
        <f t="shared" si="1"/>
        <v>1934</v>
      </c>
      <c r="B13" t="s">
        <v>10</v>
      </c>
      <c r="C13" s="6">
        <v>211730</v>
      </c>
      <c r="D13" s="6">
        <v>202767</v>
      </c>
      <c r="E13">
        <f t="shared" si="0"/>
        <v>414497</v>
      </c>
    </row>
    <row r="14" spans="1:5" ht="12.75">
      <c r="A14">
        <f t="shared" si="1"/>
        <v>1929</v>
      </c>
      <c r="B14" t="s">
        <v>11</v>
      </c>
      <c r="C14" s="6">
        <v>230402</v>
      </c>
      <c r="D14" s="6">
        <v>230706</v>
      </c>
      <c r="E14">
        <f t="shared" si="0"/>
        <v>461108</v>
      </c>
    </row>
    <row r="15" spans="1:5" ht="12.75">
      <c r="A15">
        <f t="shared" si="1"/>
        <v>1924</v>
      </c>
      <c r="B15" t="s">
        <v>12</v>
      </c>
      <c r="C15" s="6">
        <v>206943</v>
      </c>
      <c r="D15" s="6">
        <v>276849</v>
      </c>
      <c r="E15">
        <f t="shared" si="0"/>
        <v>483792</v>
      </c>
    </row>
    <row r="16" spans="1:5" ht="12.75">
      <c r="A16">
        <f t="shared" si="1"/>
        <v>1919</v>
      </c>
      <c r="B16" t="s">
        <v>13</v>
      </c>
      <c r="C16" s="6">
        <v>142770</v>
      </c>
      <c r="D16" s="6">
        <v>197666</v>
      </c>
      <c r="E16">
        <f t="shared" si="0"/>
        <v>340436</v>
      </c>
    </row>
    <row r="17" spans="1:5" ht="12.75">
      <c r="A17">
        <f t="shared" si="1"/>
        <v>1914</v>
      </c>
      <c r="B17" t="s">
        <v>14</v>
      </c>
      <c r="C17" s="6">
        <v>175361</v>
      </c>
      <c r="D17" s="6">
        <v>238639</v>
      </c>
      <c r="E17">
        <f t="shared" si="0"/>
        <v>414000</v>
      </c>
    </row>
    <row r="18" spans="1:5" ht="12.75">
      <c r="A18">
        <f t="shared" si="1"/>
        <v>1909</v>
      </c>
      <c r="B18" t="s">
        <v>15</v>
      </c>
      <c r="C18" s="6">
        <v>188809</v>
      </c>
      <c r="D18" s="6">
        <v>258189</v>
      </c>
      <c r="E18">
        <f t="shared" si="0"/>
        <v>446998</v>
      </c>
    </row>
    <row r="19" spans="1:5" ht="12.75">
      <c r="A19">
        <f t="shared" si="1"/>
        <v>1904</v>
      </c>
      <c r="B19" t="s">
        <v>16</v>
      </c>
      <c r="C19" s="6">
        <v>168794</v>
      </c>
      <c r="D19" s="6">
        <v>233458</v>
      </c>
      <c r="E19">
        <f t="shared" si="0"/>
        <v>402252</v>
      </c>
    </row>
    <row r="20" spans="1:5" ht="12.75">
      <c r="A20">
        <f t="shared" si="1"/>
        <v>1899</v>
      </c>
      <c r="B20" t="s">
        <v>17</v>
      </c>
      <c r="C20" s="6">
        <v>117312</v>
      </c>
      <c r="D20" s="6">
        <v>188158</v>
      </c>
      <c r="E20">
        <f t="shared" si="0"/>
        <v>305470</v>
      </c>
    </row>
    <row r="21" spans="1:5" ht="12.75">
      <c r="A21">
        <f t="shared" si="1"/>
        <v>1894</v>
      </c>
      <c r="B21" t="s">
        <v>18</v>
      </c>
      <c r="C21" s="6">
        <v>65797</v>
      </c>
      <c r="D21" s="6">
        <v>129231</v>
      </c>
      <c r="E21">
        <f t="shared" si="0"/>
        <v>195028</v>
      </c>
    </row>
    <row r="22" spans="1:5" ht="12.75">
      <c r="A22">
        <f t="shared" si="1"/>
        <v>1889</v>
      </c>
      <c r="B22" t="s">
        <v>19</v>
      </c>
      <c r="C22" s="6">
        <v>33250</v>
      </c>
      <c r="D22" s="6">
        <v>72280</v>
      </c>
      <c r="E22">
        <f t="shared" si="0"/>
        <v>105530</v>
      </c>
    </row>
    <row r="23" spans="1:5" ht="12.75">
      <c r="A23">
        <f t="shared" si="1"/>
        <v>1884</v>
      </c>
      <c r="B23" t="s">
        <v>20</v>
      </c>
      <c r="C23" s="6">
        <v>16129</v>
      </c>
      <c r="D23" s="6">
        <v>37188</v>
      </c>
      <c r="E23">
        <f t="shared" si="0"/>
        <v>53317</v>
      </c>
    </row>
    <row r="28" spans="1:2" ht="12.75">
      <c r="A28" t="s">
        <v>40</v>
      </c>
      <c r="B28" t="s">
        <v>41</v>
      </c>
    </row>
    <row r="38" spans="1:6" ht="12.75">
      <c r="A38" t="s">
        <v>26</v>
      </c>
      <c r="B38" t="s">
        <v>27</v>
      </c>
      <c r="C38" t="s">
        <v>29</v>
      </c>
      <c r="D38" t="s">
        <v>32</v>
      </c>
      <c r="E38" t="s">
        <v>33</v>
      </c>
      <c r="F38" t="s">
        <v>36</v>
      </c>
    </row>
    <row r="39" spans="1:6" ht="12.75">
      <c r="A39">
        <v>2</v>
      </c>
      <c r="B39" s="2">
        <f aca="true" t="shared" si="2" ref="B39:B56">E6</f>
        <v>593578</v>
      </c>
      <c r="C39">
        <f aca="true" t="shared" si="3" ref="C39:C56">A39*B39</f>
        <v>1187156</v>
      </c>
      <c r="D39">
        <f aca="true" t="shared" si="4" ref="D39:D56">(A39-$I$40)^2</f>
        <v>1126.7820835890677</v>
      </c>
      <c r="E39">
        <f aca="true" t="shared" si="5" ref="E39:E56">D39*B39</f>
        <v>668833055.6126317</v>
      </c>
      <c r="F39" s="2">
        <f>B39</f>
        <v>593578</v>
      </c>
    </row>
    <row r="40" spans="1:9" ht="12.75">
      <c r="A40">
        <v>7</v>
      </c>
      <c r="B40" s="2">
        <f t="shared" si="2"/>
        <v>643388</v>
      </c>
      <c r="C40">
        <f t="shared" si="3"/>
        <v>4503716</v>
      </c>
      <c r="D40">
        <f t="shared" si="4"/>
        <v>816.1063347496456</v>
      </c>
      <c r="E40">
        <f t="shared" si="5"/>
        <v>525073022.50190496</v>
      </c>
      <c r="F40" s="2">
        <f aca="true" t="shared" si="6" ref="F40:F56">F39+B40</f>
        <v>1236966</v>
      </c>
      <c r="H40" t="s">
        <v>30</v>
      </c>
      <c r="I40">
        <f>C58/B58</f>
        <v>35.56757488394221</v>
      </c>
    </row>
    <row r="41" spans="1:9" ht="12.75">
      <c r="A41">
        <v>12</v>
      </c>
      <c r="B41" s="2">
        <f t="shared" si="2"/>
        <v>585366</v>
      </c>
      <c r="C41">
        <f t="shared" si="3"/>
        <v>7024392</v>
      </c>
      <c r="D41">
        <f t="shared" si="4"/>
        <v>555.4305859102235</v>
      </c>
      <c r="E41">
        <f t="shared" si="5"/>
        <v>325130180.3519239</v>
      </c>
      <c r="F41" s="2">
        <f t="shared" si="6"/>
        <v>1822332</v>
      </c>
      <c r="H41" t="s">
        <v>31</v>
      </c>
      <c r="I41">
        <f>E58/B58</f>
        <v>536.6066639104407</v>
      </c>
    </row>
    <row r="42" spans="1:9" ht="12.75">
      <c r="A42">
        <v>17</v>
      </c>
      <c r="B42" s="2">
        <f t="shared" si="2"/>
        <v>512074</v>
      </c>
      <c r="C42">
        <f t="shared" si="3"/>
        <v>8705258</v>
      </c>
      <c r="D42">
        <f t="shared" si="4"/>
        <v>344.75483707080144</v>
      </c>
      <c r="E42">
        <f t="shared" si="5"/>
        <v>176539988.4381936</v>
      </c>
      <c r="F42" s="2">
        <f t="shared" si="6"/>
        <v>2334406</v>
      </c>
      <c r="H42" t="s">
        <v>34</v>
      </c>
      <c r="I42">
        <f>I41^(1/2)</f>
        <v>23.164772045294136</v>
      </c>
    </row>
    <row r="43" spans="1:6" ht="12.75">
      <c r="A43">
        <v>22</v>
      </c>
      <c r="B43" s="2">
        <f t="shared" si="2"/>
        <v>532528</v>
      </c>
      <c r="C43">
        <f t="shared" si="3"/>
        <v>11715616</v>
      </c>
      <c r="D43">
        <f t="shared" si="4"/>
        <v>184.0790882313794</v>
      </c>
      <c r="E43">
        <f t="shared" si="5"/>
        <v>98027268.69768</v>
      </c>
      <c r="F43" s="2">
        <f t="shared" si="6"/>
        <v>2866934</v>
      </c>
    </row>
    <row r="44" spans="1:9" ht="12.75">
      <c r="A44">
        <v>27</v>
      </c>
      <c r="B44" s="2">
        <f t="shared" si="2"/>
        <v>491918</v>
      </c>
      <c r="C44">
        <f t="shared" si="3"/>
        <v>13281786</v>
      </c>
      <c r="D44">
        <f t="shared" si="4"/>
        <v>73.40333939195732</v>
      </c>
      <c r="E44">
        <f t="shared" si="5"/>
        <v>36108423.90701286</v>
      </c>
      <c r="F44" s="2">
        <f t="shared" si="6"/>
        <v>3358852</v>
      </c>
      <c r="H44" t="s">
        <v>35</v>
      </c>
      <c r="I44">
        <v>32</v>
      </c>
    </row>
    <row r="45" spans="1:9" ht="12.75">
      <c r="A45">
        <v>32</v>
      </c>
      <c r="B45" s="2">
        <f t="shared" si="2"/>
        <v>510246</v>
      </c>
      <c r="C45">
        <f t="shared" si="3"/>
        <v>16327872</v>
      </c>
      <c r="D45">
        <f t="shared" si="4"/>
        <v>12.727590552535252</v>
      </c>
      <c r="E45">
        <f t="shared" si="5"/>
        <v>6494202.169068903</v>
      </c>
      <c r="F45" s="2">
        <f t="shared" si="6"/>
        <v>3869098</v>
      </c>
      <c r="H45" t="s">
        <v>37</v>
      </c>
      <c r="I45">
        <v>7</v>
      </c>
    </row>
    <row r="46" spans="1:6" ht="12.75">
      <c r="A46">
        <v>37</v>
      </c>
      <c r="B46" s="2">
        <f t="shared" si="2"/>
        <v>414497</v>
      </c>
      <c r="C46">
        <f t="shared" si="3"/>
        <v>15336389</v>
      </c>
      <c r="D46">
        <f t="shared" si="4"/>
        <v>2.051841713113182</v>
      </c>
      <c r="E46">
        <f t="shared" si="5"/>
        <v>850482.2345602745</v>
      </c>
      <c r="F46" s="2">
        <f t="shared" si="6"/>
        <v>4283595</v>
      </c>
    </row>
    <row r="47" spans="1:6" ht="12.75">
      <c r="A47">
        <v>42</v>
      </c>
      <c r="B47" s="2">
        <f t="shared" si="2"/>
        <v>461108</v>
      </c>
      <c r="C47">
        <f t="shared" si="3"/>
        <v>19366536</v>
      </c>
      <c r="D47">
        <f t="shared" si="4"/>
        <v>41.376092873691114</v>
      </c>
      <c r="E47">
        <f t="shared" si="5"/>
        <v>19078847.432801962</v>
      </c>
      <c r="F47" s="2">
        <f t="shared" si="6"/>
        <v>4744703</v>
      </c>
    </row>
    <row r="48" spans="1:6" ht="12.75">
      <c r="A48">
        <v>47</v>
      </c>
      <c r="B48" s="2">
        <f t="shared" si="2"/>
        <v>483792</v>
      </c>
      <c r="C48">
        <f t="shared" si="3"/>
        <v>22738224</v>
      </c>
      <c r="D48">
        <f t="shared" si="4"/>
        <v>130.70034403426905</v>
      </c>
      <c r="E48">
        <f t="shared" si="5"/>
        <v>63231780.841027096</v>
      </c>
      <c r="F48" s="2">
        <f t="shared" si="6"/>
        <v>5228495</v>
      </c>
    </row>
    <row r="49" spans="1:6" ht="12.75">
      <c r="A49">
        <v>52</v>
      </c>
      <c r="B49" s="2">
        <f t="shared" si="2"/>
        <v>340436</v>
      </c>
      <c r="C49">
        <f t="shared" si="3"/>
        <v>17702672</v>
      </c>
      <c r="D49">
        <f t="shared" si="4"/>
        <v>270.024595194847</v>
      </c>
      <c r="E49">
        <f t="shared" si="5"/>
        <v>91926093.08975293</v>
      </c>
      <c r="F49" s="2">
        <f t="shared" si="6"/>
        <v>5568931</v>
      </c>
    </row>
    <row r="50" spans="1:6" ht="12.75">
      <c r="A50">
        <v>57</v>
      </c>
      <c r="B50" s="2">
        <f t="shared" si="2"/>
        <v>414000</v>
      </c>
      <c r="C50">
        <f t="shared" si="3"/>
        <v>23598000</v>
      </c>
      <c r="D50">
        <f t="shared" si="4"/>
        <v>459.3488463554249</v>
      </c>
      <c r="E50">
        <f t="shared" si="5"/>
        <v>190170422.3911459</v>
      </c>
      <c r="F50" s="2">
        <f t="shared" si="6"/>
        <v>5982931</v>
      </c>
    </row>
    <row r="51" spans="1:6" ht="12.75">
      <c r="A51">
        <v>62</v>
      </c>
      <c r="B51" s="2">
        <f t="shared" si="2"/>
        <v>446998</v>
      </c>
      <c r="C51">
        <f t="shared" si="3"/>
        <v>27713876</v>
      </c>
      <c r="D51">
        <f t="shared" si="4"/>
        <v>698.6730975160028</v>
      </c>
      <c r="E51">
        <f t="shared" si="5"/>
        <v>312305477.2434582</v>
      </c>
      <c r="F51" s="2">
        <f t="shared" si="6"/>
        <v>6429929</v>
      </c>
    </row>
    <row r="52" spans="1:6" ht="12.75">
      <c r="A52">
        <v>67</v>
      </c>
      <c r="B52" s="2">
        <f t="shared" si="2"/>
        <v>402252</v>
      </c>
      <c r="C52">
        <f t="shared" si="3"/>
        <v>26950884</v>
      </c>
      <c r="D52">
        <f t="shared" si="4"/>
        <v>987.9973486765807</v>
      </c>
      <c r="E52">
        <f t="shared" si="5"/>
        <v>397423909.49985194</v>
      </c>
      <c r="F52" s="2">
        <f t="shared" si="6"/>
        <v>6832181</v>
      </c>
    </row>
    <row r="53" spans="1:6" ht="12.75">
      <c r="A53">
        <v>72</v>
      </c>
      <c r="B53" s="2">
        <f t="shared" si="2"/>
        <v>305470</v>
      </c>
      <c r="C53">
        <f t="shared" si="3"/>
        <v>21993840</v>
      </c>
      <c r="D53">
        <f t="shared" si="4"/>
        <v>1327.3215998371586</v>
      </c>
      <c r="E53">
        <f t="shared" si="5"/>
        <v>405456929.10225683</v>
      </c>
      <c r="F53" s="2">
        <f t="shared" si="6"/>
        <v>7137651</v>
      </c>
    </row>
    <row r="54" spans="1:6" ht="12.75">
      <c r="A54">
        <v>77</v>
      </c>
      <c r="B54" s="2">
        <f t="shared" si="2"/>
        <v>195028</v>
      </c>
      <c r="C54">
        <f t="shared" si="3"/>
        <v>15017156</v>
      </c>
      <c r="D54">
        <f t="shared" si="4"/>
        <v>1716.6458509977367</v>
      </c>
      <c r="E54">
        <f t="shared" si="5"/>
        <v>334794007.0283866</v>
      </c>
      <c r="F54" s="2">
        <f t="shared" si="6"/>
        <v>7332679</v>
      </c>
    </row>
    <row r="55" spans="1:6" ht="12.75">
      <c r="A55">
        <v>82</v>
      </c>
      <c r="B55" s="2">
        <f t="shared" si="2"/>
        <v>105530</v>
      </c>
      <c r="C55">
        <f t="shared" si="3"/>
        <v>8653460</v>
      </c>
      <c r="D55">
        <f t="shared" si="4"/>
        <v>2155.9701021583146</v>
      </c>
      <c r="E55">
        <f t="shared" si="5"/>
        <v>227519524.88076693</v>
      </c>
      <c r="F55" s="2">
        <f t="shared" si="6"/>
        <v>7438209</v>
      </c>
    </row>
    <row r="56" spans="1:7" ht="12.75">
      <c r="A56">
        <v>87</v>
      </c>
      <c r="B56" s="2">
        <f t="shared" si="2"/>
        <v>53317</v>
      </c>
      <c r="C56">
        <f t="shared" si="3"/>
        <v>4638579</v>
      </c>
      <c r="D56">
        <f t="shared" si="4"/>
        <v>2645.2943533188923</v>
      </c>
      <c r="E56">
        <f t="shared" si="5"/>
        <v>141039159.03590336</v>
      </c>
      <c r="F56" s="2">
        <f t="shared" si="6"/>
        <v>7491526</v>
      </c>
      <c r="G56">
        <f>F56/2</f>
        <v>3745763</v>
      </c>
    </row>
    <row r="58" spans="1:5" ht="12.75">
      <c r="A58" t="s">
        <v>28</v>
      </c>
      <c r="B58" s="2">
        <f>SUM(B39:B57)</f>
        <v>7491526</v>
      </c>
      <c r="C58" s="2">
        <f>SUM(C39:C57)</f>
        <v>266455412</v>
      </c>
      <c r="D58" s="2">
        <f>SUM(D39:D57)</f>
        <v>13548.687932171642</v>
      </c>
      <c r="E58" s="2">
        <f>SUM(E39:E57)</f>
        <v>4020002774.4583282</v>
      </c>
    </row>
  </sheetData>
  <mergeCells count="1">
    <mergeCell ref="A1:E2"/>
  </mergeCells>
  <conditionalFormatting sqref="F39:F56">
    <cfRule type="cellIs" priority="1" dxfId="0" operator="between" stopIfTrue="1">
      <formula>$G$56</formula>
      <formula>$G$56+500000</formula>
    </cfRule>
  </conditionalFormatting>
  <conditionalFormatting sqref="B39:B56">
    <cfRule type="cellIs" priority="2" dxfId="1" operator="equal" stopIfTrue="1">
      <formula>MAX($B$39:$B$56)</formula>
    </cfRule>
  </conditionalFormatting>
  <printOptions/>
  <pageMargins left="0.75" right="0.75" top="1" bottom="1" header="0.4921259845" footer="0.4921259845"/>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7" sqref="A7"/>
    </sheetView>
  </sheetViews>
  <sheetFormatPr defaultColWidth="11.421875" defaultRowHeight="12.75"/>
  <cols>
    <col min="5" max="5" width="12.7109375" style="0" bestFit="1" customWidth="1"/>
    <col min="8" max="8" width="18.8515625" style="0" bestFit="1" customWidth="1"/>
  </cols>
  <sheetData>
    <row r="1" spans="1:5" ht="12.75">
      <c r="A1" s="10" t="s">
        <v>50</v>
      </c>
      <c r="B1" s="10"/>
      <c r="C1" s="10"/>
      <c r="D1" s="10"/>
      <c r="E1" s="10"/>
    </row>
    <row r="2" spans="1:5" ht="12.75">
      <c r="A2" s="10"/>
      <c r="B2" s="10"/>
      <c r="C2" s="10"/>
      <c r="D2" s="10"/>
      <c r="E2" s="10"/>
    </row>
    <row r="5" spans="1:5" ht="12.75">
      <c r="A5" t="s">
        <v>21</v>
      </c>
      <c r="B5" t="s">
        <v>0</v>
      </c>
      <c r="C5" t="s">
        <v>1</v>
      </c>
      <c r="D5" t="s">
        <v>2</v>
      </c>
      <c r="E5" t="s">
        <v>25</v>
      </c>
    </row>
    <row r="6" spans="1:5" ht="12.75">
      <c r="A6">
        <v>1979</v>
      </c>
      <c r="B6" t="s">
        <v>3</v>
      </c>
      <c r="C6" s="7">
        <v>221151</v>
      </c>
      <c r="D6" s="7">
        <v>210261</v>
      </c>
      <c r="E6">
        <f aca="true" t="shared" si="0" ref="E6:E23">C6+D6</f>
        <v>431412</v>
      </c>
    </row>
    <row r="7" spans="1:5" ht="12.75">
      <c r="A7">
        <f aca="true" t="shared" si="1" ref="A7:A23">A6-5</f>
        <v>1974</v>
      </c>
      <c r="B7" t="s">
        <v>4</v>
      </c>
      <c r="C7" s="7">
        <v>244410</v>
      </c>
      <c r="D7" s="7">
        <v>234693</v>
      </c>
      <c r="E7">
        <f t="shared" si="0"/>
        <v>479103</v>
      </c>
    </row>
    <row r="8" spans="1:5" ht="12.75">
      <c r="A8">
        <f t="shared" si="1"/>
        <v>1969</v>
      </c>
      <c r="B8" s="1" t="s">
        <v>5</v>
      </c>
      <c r="C8" s="7">
        <v>306637</v>
      </c>
      <c r="D8" s="7">
        <v>293412</v>
      </c>
      <c r="E8">
        <f t="shared" si="0"/>
        <v>600049</v>
      </c>
    </row>
    <row r="9" spans="1:5" ht="12.75">
      <c r="A9">
        <f t="shared" si="1"/>
        <v>1964</v>
      </c>
      <c r="B9" t="s">
        <v>6</v>
      </c>
      <c r="C9" s="7">
        <v>333760</v>
      </c>
      <c r="D9" s="7">
        <v>324422</v>
      </c>
      <c r="E9">
        <f t="shared" si="0"/>
        <v>658182</v>
      </c>
    </row>
    <row r="10" spans="1:5" ht="12.75">
      <c r="A10">
        <f t="shared" si="1"/>
        <v>1959</v>
      </c>
      <c r="B10" t="s">
        <v>7</v>
      </c>
      <c r="C10" s="7">
        <v>304903</v>
      </c>
      <c r="D10" s="7">
        <v>301721</v>
      </c>
      <c r="E10">
        <f t="shared" si="0"/>
        <v>606624</v>
      </c>
    </row>
    <row r="11" spans="1:5" ht="12.75">
      <c r="A11">
        <f t="shared" si="1"/>
        <v>1954</v>
      </c>
      <c r="B11" t="s">
        <v>8</v>
      </c>
      <c r="C11" s="7">
        <v>258951</v>
      </c>
      <c r="D11" s="7">
        <v>258705</v>
      </c>
      <c r="E11">
        <f t="shared" si="0"/>
        <v>517656</v>
      </c>
    </row>
    <row r="12" spans="1:5" ht="12.75">
      <c r="A12">
        <f t="shared" si="1"/>
        <v>1949</v>
      </c>
      <c r="B12" t="s">
        <v>9</v>
      </c>
      <c r="C12" s="7">
        <v>268060</v>
      </c>
      <c r="D12" s="7">
        <v>261236</v>
      </c>
      <c r="E12">
        <f t="shared" si="0"/>
        <v>529296</v>
      </c>
    </row>
    <row r="13" spans="1:5" ht="12.75">
      <c r="A13">
        <f t="shared" si="1"/>
        <v>1944</v>
      </c>
      <c r="B13" t="s">
        <v>10</v>
      </c>
      <c r="C13" s="7">
        <v>245356</v>
      </c>
      <c r="D13" s="7">
        <v>241426</v>
      </c>
      <c r="E13">
        <f t="shared" si="0"/>
        <v>486782</v>
      </c>
    </row>
    <row r="14" spans="1:5" ht="12.75">
      <c r="A14">
        <f t="shared" si="1"/>
        <v>1939</v>
      </c>
      <c r="B14" t="s">
        <v>11</v>
      </c>
      <c r="C14" s="7">
        <v>254093</v>
      </c>
      <c r="D14" s="7">
        <v>248388</v>
      </c>
      <c r="E14">
        <f t="shared" si="0"/>
        <v>502481</v>
      </c>
    </row>
    <row r="15" spans="1:5" ht="12.75">
      <c r="A15">
        <f t="shared" si="1"/>
        <v>1934</v>
      </c>
      <c r="B15" t="s">
        <v>12</v>
      </c>
      <c r="C15" s="7">
        <v>200536</v>
      </c>
      <c r="D15" s="7">
        <v>200114</v>
      </c>
      <c r="E15">
        <f t="shared" si="0"/>
        <v>400650</v>
      </c>
    </row>
    <row r="16" spans="1:5" ht="12.75">
      <c r="A16">
        <f t="shared" si="1"/>
        <v>1929</v>
      </c>
      <c r="B16" t="s">
        <v>13</v>
      </c>
      <c r="C16" s="7">
        <v>213705</v>
      </c>
      <c r="D16" s="7">
        <v>224376</v>
      </c>
      <c r="E16">
        <f t="shared" si="0"/>
        <v>438081</v>
      </c>
    </row>
    <row r="17" spans="1:5" ht="12.75">
      <c r="A17">
        <f t="shared" si="1"/>
        <v>1924</v>
      </c>
      <c r="B17" t="s">
        <v>14</v>
      </c>
      <c r="C17" s="7">
        <v>186200</v>
      </c>
      <c r="D17" s="7">
        <v>265164</v>
      </c>
      <c r="E17">
        <f t="shared" si="0"/>
        <v>451364</v>
      </c>
    </row>
    <row r="18" spans="1:5" ht="12.75">
      <c r="A18">
        <f t="shared" si="1"/>
        <v>1919</v>
      </c>
      <c r="B18" t="s">
        <v>15</v>
      </c>
      <c r="C18" s="7">
        <v>122980</v>
      </c>
      <c r="D18" s="7">
        <v>184684</v>
      </c>
      <c r="E18">
        <f t="shared" si="0"/>
        <v>307664</v>
      </c>
    </row>
    <row r="19" spans="1:5" ht="12.75">
      <c r="A19">
        <f t="shared" si="1"/>
        <v>1914</v>
      </c>
      <c r="B19" t="s">
        <v>16</v>
      </c>
      <c r="C19" s="7">
        <v>137743</v>
      </c>
      <c r="D19" s="7">
        <v>212210</v>
      </c>
      <c r="E19">
        <f t="shared" si="0"/>
        <v>349953</v>
      </c>
    </row>
    <row r="20" spans="1:5" ht="12.75">
      <c r="A20">
        <f t="shared" si="1"/>
        <v>1909</v>
      </c>
      <c r="B20" t="s">
        <v>17</v>
      </c>
      <c r="C20" s="7">
        <v>127234</v>
      </c>
      <c r="D20" s="7">
        <v>211702</v>
      </c>
      <c r="E20">
        <f t="shared" si="0"/>
        <v>338936</v>
      </c>
    </row>
    <row r="21" spans="1:5" ht="12.75">
      <c r="A21">
        <f t="shared" si="1"/>
        <v>1904</v>
      </c>
      <c r="B21" t="s">
        <v>18</v>
      </c>
      <c r="C21" s="7">
        <v>87903</v>
      </c>
      <c r="D21" s="7">
        <v>161756</v>
      </c>
      <c r="E21">
        <f t="shared" si="0"/>
        <v>249659</v>
      </c>
    </row>
    <row r="22" spans="1:5" ht="12.75">
      <c r="A22">
        <f t="shared" si="1"/>
        <v>1899</v>
      </c>
      <c r="B22" t="s">
        <v>19</v>
      </c>
      <c r="C22" s="7">
        <v>41349</v>
      </c>
      <c r="D22" s="7">
        <v>96187</v>
      </c>
      <c r="E22">
        <f t="shared" si="0"/>
        <v>137536</v>
      </c>
    </row>
    <row r="23" spans="1:5" ht="12.75">
      <c r="A23">
        <f t="shared" si="1"/>
        <v>1894</v>
      </c>
      <c r="B23" t="s">
        <v>20</v>
      </c>
      <c r="C23" s="7">
        <v>17455</v>
      </c>
      <c r="D23" s="7">
        <v>52455</v>
      </c>
      <c r="E23">
        <f t="shared" si="0"/>
        <v>69910</v>
      </c>
    </row>
    <row r="28" spans="1:2" ht="12.75">
      <c r="A28" t="s">
        <v>40</v>
      </c>
      <c r="B28" t="s">
        <v>41</v>
      </c>
    </row>
    <row r="38" spans="1:6" ht="12.75">
      <c r="A38" t="s">
        <v>26</v>
      </c>
      <c r="B38" t="s">
        <v>27</v>
      </c>
      <c r="C38" t="s">
        <v>29</v>
      </c>
      <c r="D38" t="s">
        <v>32</v>
      </c>
      <c r="E38" t="s">
        <v>33</v>
      </c>
      <c r="F38" t="s">
        <v>36</v>
      </c>
    </row>
    <row r="39" spans="1:6" ht="12.75">
      <c r="A39">
        <v>2</v>
      </c>
      <c r="B39" s="2">
        <f aca="true" t="shared" si="2" ref="B39:B56">E6</f>
        <v>431412</v>
      </c>
      <c r="C39">
        <f aca="true" t="shared" si="3" ref="C39:C56">A39*B39</f>
        <v>862824</v>
      </c>
      <c r="D39">
        <f aca="true" t="shared" si="4" ref="D39:D56">(A39-$I$40)^2</f>
        <v>1199.9431407150566</v>
      </c>
      <c r="E39">
        <f aca="true" t="shared" si="5" ref="E39:E56">D39*B39</f>
        <v>517669870.22216403</v>
      </c>
      <c r="F39" s="2">
        <f>B39</f>
        <v>431412</v>
      </c>
    </row>
    <row r="40" spans="1:9" ht="12.75">
      <c r="A40">
        <v>7</v>
      </c>
      <c r="B40" s="2">
        <f t="shared" si="2"/>
        <v>479103</v>
      </c>
      <c r="C40">
        <f t="shared" si="3"/>
        <v>3353721</v>
      </c>
      <c r="D40">
        <f t="shared" si="4"/>
        <v>878.5411862293672</v>
      </c>
      <c r="E40">
        <f t="shared" si="5"/>
        <v>420911717.9460485</v>
      </c>
      <c r="F40" s="2">
        <f aca="true" t="shared" si="6" ref="F40:F56">F39+B40</f>
        <v>910515</v>
      </c>
      <c r="H40" t="s">
        <v>30</v>
      </c>
      <c r="I40">
        <f>C58/B58</f>
        <v>36.640195448568946</v>
      </c>
    </row>
    <row r="41" spans="1:9" ht="12.75">
      <c r="A41">
        <v>12</v>
      </c>
      <c r="B41" s="2">
        <f t="shared" si="2"/>
        <v>600049</v>
      </c>
      <c r="C41">
        <f t="shared" si="3"/>
        <v>7200588</v>
      </c>
      <c r="D41">
        <f t="shared" si="4"/>
        <v>607.1392317436778</v>
      </c>
      <c r="E41">
        <f t="shared" si="5"/>
        <v>364313288.8685621</v>
      </c>
      <c r="F41" s="2">
        <f t="shared" si="6"/>
        <v>1510564</v>
      </c>
      <c r="H41" t="s">
        <v>31</v>
      </c>
      <c r="I41">
        <f>E58/B58</f>
        <v>516.9075249997001</v>
      </c>
    </row>
    <row r="42" spans="1:9" ht="12.75">
      <c r="A42">
        <v>17</v>
      </c>
      <c r="B42" s="2">
        <f t="shared" si="2"/>
        <v>658182</v>
      </c>
      <c r="C42">
        <f t="shared" si="3"/>
        <v>11189094</v>
      </c>
      <c r="D42">
        <f t="shared" si="4"/>
        <v>385.73727725798835</v>
      </c>
      <c r="E42">
        <f t="shared" si="5"/>
        <v>253885332.6202173</v>
      </c>
      <c r="F42" s="2">
        <f t="shared" si="6"/>
        <v>2168746</v>
      </c>
      <c r="H42" t="s">
        <v>34</v>
      </c>
      <c r="I42">
        <f>I41^(1/2)</f>
        <v>22.73560038793126</v>
      </c>
    </row>
    <row r="43" spans="1:6" ht="12.75">
      <c r="A43">
        <v>22</v>
      </c>
      <c r="B43" s="2">
        <f t="shared" si="2"/>
        <v>606624</v>
      </c>
      <c r="C43">
        <f t="shared" si="3"/>
        <v>13345728</v>
      </c>
      <c r="D43">
        <f t="shared" si="4"/>
        <v>214.33532277229887</v>
      </c>
      <c r="E43">
        <f t="shared" si="5"/>
        <v>130020950.84142303</v>
      </c>
      <c r="F43" s="2">
        <f t="shared" si="6"/>
        <v>2775370</v>
      </c>
    </row>
    <row r="44" spans="1:9" ht="12.75">
      <c r="A44">
        <v>27</v>
      </c>
      <c r="B44" s="2">
        <f t="shared" si="2"/>
        <v>517656</v>
      </c>
      <c r="C44">
        <f t="shared" si="3"/>
        <v>13976712</v>
      </c>
      <c r="D44">
        <f t="shared" si="4"/>
        <v>92.93336828660942</v>
      </c>
      <c r="E44">
        <f t="shared" si="5"/>
        <v>48107515.69377308</v>
      </c>
      <c r="F44" s="2">
        <f t="shared" si="6"/>
        <v>3293026</v>
      </c>
      <c r="H44" t="s">
        <v>35</v>
      </c>
      <c r="I44">
        <v>32</v>
      </c>
    </row>
    <row r="45" spans="1:9" ht="12.75">
      <c r="A45">
        <v>32</v>
      </c>
      <c r="B45" s="2">
        <f t="shared" si="2"/>
        <v>529296</v>
      </c>
      <c r="C45">
        <f t="shared" si="3"/>
        <v>16937472</v>
      </c>
      <c r="D45">
        <f t="shared" si="4"/>
        <v>21.53141380091996</v>
      </c>
      <c r="E45">
        <f t="shared" si="5"/>
        <v>11396491.199171731</v>
      </c>
      <c r="F45" s="2">
        <f t="shared" si="6"/>
        <v>3822322</v>
      </c>
      <c r="H45" t="s">
        <v>37</v>
      </c>
      <c r="I45">
        <v>17</v>
      </c>
    </row>
    <row r="46" spans="1:6" ht="12.75">
      <c r="A46">
        <v>37</v>
      </c>
      <c r="B46" s="2">
        <f t="shared" si="2"/>
        <v>486782</v>
      </c>
      <c r="C46">
        <f t="shared" si="3"/>
        <v>18010934</v>
      </c>
      <c r="D46">
        <f t="shared" si="4"/>
        <v>0.1294593152305021</v>
      </c>
      <c r="E46">
        <f t="shared" si="5"/>
        <v>63018.46438653428</v>
      </c>
      <c r="F46" s="2">
        <f t="shared" si="6"/>
        <v>4309104</v>
      </c>
    </row>
    <row r="47" spans="1:6" ht="12.75">
      <c r="A47">
        <v>42</v>
      </c>
      <c r="B47" s="2">
        <f t="shared" si="2"/>
        <v>502481</v>
      </c>
      <c r="C47">
        <f t="shared" si="3"/>
        <v>21104202</v>
      </c>
      <c r="D47">
        <f t="shared" si="4"/>
        <v>28.727504829541044</v>
      </c>
      <c r="E47">
        <f t="shared" si="5"/>
        <v>14435025.354252612</v>
      </c>
      <c r="F47" s="2">
        <f t="shared" si="6"/>
        <v>4811585</v>
      </c>
    </row>
    <row r="48" spans="1:6" ht="12.75">
      <c r="A48">
        <v>47</v>
      </c>
      <c r="B48" s="2">
        <f t="shared" si="2"/>
        <v>400650</v>
      </c>
      <c r="C48">
        <f t="shared" si="3"/>
        <v>18830550</v>
      </c>
      <c r="D48">
        <f t="shared" si="4"/>
        <v>107.32555034385159</v>
      </c>
      <c r="E48">
        <f t="shared" si="5"/>
        <v>42999981.74526414</v>
      </c>
      <c r="F48" s="2">
        <f t="shared" si="6"/>
        <v>5212235</v>
      </c>
    </row>
    <row r="49" spans="1:6" ht="12.75">
      <c r="A49">
        <v>52</v>
      </c>
      <c r="B49" s="2">
        <f t="shared" si="2"/>
        <v>438081</v>
      </c>
      <c r="C49">
        <f t="shared" si="3"/>
        <v>22780212</v>
      </c>
      <c r="D49">
        <f t="shared" si="4"/>
        <v>235.92359585816212</v>
      </c>
      <c r="E49">
        <f t="shared" si="5"/>
        <v>103353644.79713953</v>
      </c>
      <c r="F49" s="2">
        <f t="shared" si="6"/>
        <v>5650316</v>
      </c>
    </row>
    <row r="50" spans="1:6" ht="12.75">
      <c r="A50">
        <v>57</v>
      </c>
      <c r="B50" s="2">
        <f t="shared" si="2"/>
        <v>451364</v>
      </c>
      <c r="C50">
        <f t="shared" si="3"/>
        <v>25727748</v>
      </c>
      <c r="D50">
        <f t="shared" si="4"/>
        <v>414.5216413724727</v>
      </c>
      <c r="E50">
        <f t="shared" si="5"/>
        <v>187100146.13644475</v>
      </c>
      <c r="F50" s="2">
        <f t="shared" si="6"/>
        <v>6101680</v>
      </c>
    </row>
    <row r="51" spans="1:6" ht="12.75">
      <c r="A51">
        <v>62</v>
      </c>
      <c r="B51" s="2">
        <f t="shared" si="2"/>
        <v>307664</v>
      </c>
      <c r="C51">
        <f t="shared" si="3"/>
        <v>19075168</v>
      </c>
      <c r="D51">
        <f t="shared" si="4"/>
        <v>643.1196868867833</v>
      </c>
      <c r="E51">
        <f t="shared" si="5"/>
        <v>197864775.3463353</v>
      </c>
      <c r="F51" s="2">
        <f t="shared" si="6"/>
        <v>6409344</v>
      </c>
    </row>
    <row r="52" spans="1:6" ht="12.75">
      <c r="A52">
        <v>67</v>
      </c>
      <c r="B52" s="2">
        <f t="shared" si="2"/>
        <v>349953</v>
      </c>
      <c r="C52">
        <f t="shared" si="3"/>
        <v>23446851</v>
      </c>
      <c r="D52">
        <f t="shared" si="4"/>
        <v>921.7177324010937</v>
      </c>
      <c r="E52">
        <f t="shared" si="5"/>
        <v>322557885.60695994</v>
      </c>
      <c r="F52" s="2">
        <f t="shared" si="6"/>
        <v>6759297</v>
      </c>
    </row>
    <row r="53" spans="1:6" ht="12.75">
      <c r="A53">
        <v>72</v>
      </c>
      <c r="B53" s="2">
        <f t="shared" si="2"/>
        <v>338936</v>
      </c>
      <c r="C53">
        <f t="shared" si="3"/>
        <v>24403392</v>
      </c>
      <c r="D53">
        <f t="shared" si="4"/>
        <v>1250.3157779154044</v>
      </c>
      <c r="E53">
        <f t="shared" si="5"/>
        <v>423777028.5035355</v>
      </c>
      <c r="F53" s="2">
        <f t="shared" si="6"/>
        <v>7098233</v>
      </c>
    </row>
    <row r="54" spans="1:6" ht="12.75">
      <c r="A54">
        <v>77</v>
      </c>
      <c r="B54" s="2">
        <f t="shared" si="2"/>
        <v>249659</v>
      </c>
      <c r="C54">
        <f t="shared" si="3"/>
        <v>19223743</v>
      </c>
      <c r="D54">
        <f t="shared" si="4"/>
        <v>1628.9138234297147</v>
      </c>
      <c r="E54">
        <f t="shared" si="5"/>
        <v>406672996.2436392</v>
      </c>
      <c r="F54" s="2">
        <f t="shared" si="6"/>
        <v>7347892</v>
      </c>
    </row>
    <row r="55" spans="1:6" ht="12.75">
      <c r="A55">
        <v>82</v>
      </c>
      <c r="B55" s="2">
        <f t="shared" si="2"/>
        <v>137536</v>
      </c>
      <c r="C55">
        <f t="shared" si="3"/>
        <v>11277952</v>
      </c>
      <c r="D55">
        <f t="shared" si="4"/>
        <v>2057.5118689440255</v>
      </c>
      <c r="E55">
        <f t="shared" si="5"/>
        <v>282981952.4070855</v>
      </c>
      <c r="F55" s="2">
        <f t="shared" si="6"/>
        <v>7485428</v>
      </c>
    </row>
    <row r="56" spans="1:7" ht="12.75">
      <c r="A56">
        <v>87</v>
      </c>
      <c r="B56" s="2">
        <f t="shared" si="2"/>
        <v>69910</v>
      </c>
      <c r="C56">
        <f t="shared" si="3"/>
        <v>6082170</v>
      </c>
      <c r="D56">
        <f t="shared" si="4"/>
        <v>2536.109914458336</v>
      </c>
      <c r="E56">
        <f t="shared" si="5"/>
        <v>177299444.11978227</v>
      </c>
      <c r="F56" s="2">
        <f t="shared" si="6"/>
        <v>7555338</v>
      </c>
      <c r="G56">
        <f>F56/2</f>
        <v>3777669</v>
      </c>
    </row>
    <row r="58" spans="1:5" ht="12.75">
      <c r="A58" t="s">
        <v>28</v>
      </c>
      <c r="B58" s="2">
        <f>SUM(B39:B57)</f>
        <v>7555338</v>
      </c>
      <c r="C58" s="2">
        <f>SUM(C39:C57)</f>
        <v>276829061</v>
      </c>
      <c r="D58" s="2">
        <f>SUM(D39:D57)</f>
        <v>13224.477496560536</v>
      </c>
      <c r="E58" s="2">
        <f>SUM(E39:E57)</f>
        <v>3905411066.116184</v>
      </c>
    </row>
  </sheetData>
  <mergeCells count="1">
    <mergeCell ref="A1:E2"/>
  </mergeCells>
  <conditionalFormatting sqref="F39:F56">
    <cfRule type="cellIs" priority="1" dxfId="0" operator="between" stopIfTrue="1">
      <formula>$G$56</formula>
      <formula>$G$56+500000</formula>
    </cfRule>
  </conditionalFormatting>
  <conditionalFormatting sqref="B39:B56">
    <cfRule type="cellIs" priority="2" dxfId="1" operator="equal" stopIfTrue="1">
      <formula>MAX($B$39:$B$56)</formula>
    </cfRule>
  </conditionalFormatting>
  <printOptions/>
  <pageMargins left="0.75" right="0.75" top="1" bottom="1" header="0.4921259845" footer="0.4921259845"/>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dimension ref="A1:I67"/>
  <sheetViews>
    <sheetView workbookViewId="0" topLeftCell="A1">
      <selection activeCell="I45" sqref="I45"/>
    </sheetView>
  </sheetViews>
  <sheetFormatPr defaultColWidth="11.421875" defaultRowHeight="12.75"/>
  <cols>
    <col min="5" max="5" width="12.7109375" style="0" bestFit="1" customWidth="1"/>
    <col min="8" max="8" width="18.8515625" style="0" bestFit="1" customWidth="1"/>
  </cols>
  <sheetData>
    <row r="1" spans="1:5" ht="12.75">
      <c r="A1" s="10" t="s">
        <v>24</v>
      </c>
      <c r="B1" s="10"/>
      <c r="C1" s="10"/>
      <c r="D1" s="10"/>
      <c r="E1" s="10"/>
    </row>
    <row r="2" spans="1:5" ht="12.75">
      <c r="A2" s="10"/>
      <c r="B2" s="10"/>
      <c r="C2" s="10"/>
      <c r="D2" s="10"/>
      <c r="E2" s="10"/>
    </row>
    <row r="5" spans="1:5" ht="12.75">
      <c r="A5" t="s">
        <v>21</v>
      </c>
      <c r="B5" t="s">
        <v>0</v>
      </c>
      <c r="C5" t="s">
        <v>1</v>
      </c>
      <c r="D5" t="s">
        <v>2</v>
      </c>
      <c r="E5" t="s">
        <v>25</v>
      </c>
    </row>
    <row r="6" spans="1:5" ht="12.75">
      <c r="A6">
        <v>1989</v>
      </c>
      <c r="B6" t="s">
        <v>3</v>
      </c>
      <c r="C6">
        <v>232856</v>
      </c>
      <c r="D6">
        <v>220426</v>
      </c>
      <c r="E6">
        <f>C6+D6</f>
        <v>453282</v>
      </c>
    </row>
    <row r="7" spans="1:5" ht="12.75">
      <c r="A7">
        <f>A6-5</f>
        <v>1984</v>
      </c>
      <c r="B7" t="s">
        <v>4</v>
      </c>
      <c r="C7">
        <v>236573</v>
      </c>
      <c r="D7">
        <v>225162</v>
      </c>
      <c r="E7">
        <f aca="true" t="shared" si="0" ref="E7:E23">C7+D7</f>
        <v>461735</v>
      </c>
    </row>
    <row r="8" spans="1:5" ht="12.75">
      <c r="A8">
        <f aca="true" t="shared" si="1" ref="A8:A23">A7-5</f>
        <v>1979</v>
      </c>
      <c r="B8" s="1" t="s">
        <v>5</v>
      </c>
      <c r="C8">
        <v>228014</v>
      </c>
      <c r="D8">
        <v>213775</v>
      </c>
      <c r="E8">
        <f t="shared" si="0"/>
        <v>441789</v>
      </c>
    </row>
    <row r="9" spans="1:5" ht="12.75">
      <c r="A9">
        <f t="shared" si="1"/>
        <v>1974</v>
      </c>
      <c r="B9" t="s">
        <v>6</v>
      </c>
      <c r="C9">
        <v>256875</v>
      </c>
      <c r="D9">
        <v>245574</v>
      </c>
      <c r="E9">
        <f t="shared" si="0"/>
        <v>502449</v>
      </c>
    </row>
    <row r="10" spans="1:5" ht="12.75">
      <c r="A10">
        <f t="shared" si="1"/>
        <v>1969</v>
      </c>
      <c r="B10" t="s">
        <v>7</v>
      </c>
      <c r="C10">
        <v>331072</v>
      </c>
      <c r="D10">
        <v>317427</v>
      </c>
      <c r="E10">
        <f t="shared" si="0"/>
        <v>648499</v>
      </c>
    </row>
    <row r="11" spans="1:5" ht="12.75">
      <c r="A11">
        <f t="shared" si="1"/>
        <v>1964</v>
      </c>
      <c r="B11" t="s">
        <v>8</v>
      </c>
      <c r="C11">
        <v>359096</v>
      </c>
      <c r="D11">
        <v>339683</v>
      </c>
      <c r="E11">
        <f t="shared" si="0"/>
        <v>698779</v>
      </c>
    </row>
    <row r="12" spans="1:5" ht="12.75">
      <c r="A12">
        <f t="shared" si="1"/>
        <v>1959</v>
      </c>
      <c r="B12" t="s">
        <v>9</v>
      </c>
      <c r="C12">
        <v>319574</v>
      </c>
      <c r="D12">
        <v>304941</v>
      </c>
      <c r="E12">
        <f t="shared" si="0"/>
        <v>624515</v>
      </c>
    </row>
    <row r="13" spans="1:5" ht="12.75">
      <c r="A13">
        <f t="shared" si="1"/>
        <v>1954</v>
      </c>
      <c r="B13" t="s">
        <v>10</v>
      </c>
      <c r="C13">
        <v>267587</v>
      </c>
      <c r="D13">
        <v>261576</v>
      </c>
      <c r="E13">
        <f t="shared" si="0"/>
        <v>529163</v>
      </c>
    </row>
    <row r="14" spans="1:5" ht="12.75">
      <c r="A14">
        <f t="shared" si="1"/>
        <v>1949</v>
      </c>
      <c r="B14" t="s">
        <v>11</v>
      </c>
      <c r="C14">
        <v>268135</v>
      </c>
      <c r="D14">
        <v>261277</v>
      </c>
      <c r="E14">
        <f t="shared" si="0"/>
        <v>529412</v>
      </c>
    </row>
    <row r="15" spans="1:5" ht="12.75">
      <c r="A15">
        <f t="shared" si="1"/>
        <v>1944</v>
      </c>
      <c r="B15" t="s">
        <v>12</v>
      </c>
      <c r="C15">
        <v>239608</v>
      </c>
      <c r="D15">
        <v>239023</v>
      </c>
      <c r="E15">
        <f t="shared" si="0"/>
        <v>478631</v>
      </c>
    </row>
    <row r="16" spans="1:5" ht="12.75">
      <c r="A16">
        <f t="shared" si="1"/>
        <v>1939</v>
      </c>
      <c r="B16" t="s">
        <v>13</v>
      </c>
      <c r="C16">
        <v>241859</v>
      </c>
      <c r="D16">
        <v>243778</v>
      </c>
      <c r="E16">
        <f t="shared" si="0"/>
        <v>485637</v>
      </c>
    </row>
    <row r="17" spans="1:5" ht="12.75">
      <c r="A17">
        <f t="shared" si="1"/>
        <v>1934</v>
      </c>
      <c r="B17" t="s">
        <v>14</v>
      </c>
      <c r="C17">
        <v>183199</v>
      </c>
      <c r="D17">
        <v>193968</v>
      </c>
      <c r="E17">
        <f t="shared" si="0"/>
        <v>377167</v>
      </c>
    </row>
    <row r="18" spans="1:5" ht="12.75">
      <c r="A18">
        <f t="shared" si="1"/>
        <v>1929</v>
      </c>
      <c r="B18" t="s">
        <v>15</v>
      </c>
      <c r="C18">
        <v>185096</v>
      </c>
      <c r="D18">
        <v>212714</v>
      </c>
      <c r="E18">
        <f t="shared" si="0"/>
        <v>397810</v>
      </c>
    </row>
    <row r="19" spans="1:5" ht="12.75">
      <c r="A19">
        <f t="shared" si="1"/>
        <v>1924</v>
      </c>
      <c r="B19" t="s">
        <v>16</v>
      </c>
      <c r="C19">
        <v>151328</v>
      </c>
      <c r="D19">
        <v>241298</v>
      </c>
      <c r="E19">
        <f t="shared" si="0"/>
        <v>392626</v>
      </c>
    </row>
    <row r="20" spans="1:5" ht="12.75">
      <c r="A20">
        <f t="shared" si="1"/>
        <v>1919</v>
      </c>
      <c r="B20" t="s">
        <v>17</v>
      </c>
      <c r="C20">
        <v>90235</v>
      </c>
      <c r="D20">
        <v>159288</v>
      </c>
      <c r="E20">
        <f t="shared" si="0"/>
        <v>249523</v>
      </c>
    </row>
    <row r="21" spans="1:5" ht="12.75">
      <c r="A21">
        <f t="shared" si="1"/>
        <v>1914</v>
      </c>
      <c r="B21" t="s">
        <v>18</v>
      </c>
      <c r="C21">
        <v>81927</v>
      </c>
      <c r="D21">
        <v>160112</v>
      </c>
      <c r="E21">
        <f t="shared" si="0"/>
        <v>242039</v>
      </c>
    </row>
    <row r="22" spans="1:5" ht="12.75">
      <c r="A22">
        <f t="shared" si="1"/>
        <v>1909</v>
      </c>
      <c r="B22" t="s">
        <v>19</v>
      </c>
      <c r="C22">
        <v>53474</v>
      </c>
      <c r="D22">
        <v>122044</v>
      </c>
      <c r="E22">
        <f t="shared" si="0"/>
        <v>175518</v>
      </c>
    </row>
    <row r="23" spans="1:5" ht="12.75">
      <c r="A23">
        <f t="shared" si="1"/>
        <v>1904</v>
      </c>
      <c r="B23" t="s">
        <v>20</v>
      </c>
      <c r="C23">
        <v>27481</v>
      </c>
      <c r="D23">
        <v>79731</v>
      </c>
      <c r="E23">
        <f t="shared" si="0"/>
        <v>107212</v>
      </c>
    </row>
    <row r="28" spans="1:2" ht="12.75">
      <c r="A28" t="s">
        <v>40</v>
      </c>
      <c r="B28" t="s">
        <v>41</v>
      </c>
    </row>
    <row r="38" spans="1:6" ht="12.75">
      <c r="A38" t="s">
        <v>26</v>
      </c>
      <c r="B38" t="s">
        <v>27</v>
      </c>
      <c r="C38" t="s">
        <v>29</v>
      </c>
      <c r="D38" t="s">
        <v>32</v>
      </c>
      <c r="E38" t="s">
        <v>33</v>
      </c>
      <c r="F38" t="s">
        <v>36</v>
      </c>
    </row>
    <row r="39" spans="1:6" ht="12.75">
      <c r="A39">
        <v>2</v>
      </c>
      <c r="B39" s="2">
        <f>E6</f>
        <v>453282</v>
      </c>
      <c r="C39">
        <f>A39*B39</f>
        <v>906564</v>
      </c>
      <c r="D39">
        <f aca="true" t="shared" si="2" ref="D39:D56">(A39-$I$40)^2</f>
        <v>1270.4042883946915</v>
      </c>
      <c r="E39">
        <f>D39*B39</f>
        <v>575851396.6521226</v>
      </c>
      <c r="F39" s="2">
        <f>B39</f>
        <v>453282</v>
      </c>
    </row>
    <row r="40" spans="1:9" ht="12.75">
      <c r="A40">
        <v>7</v>
      </c>
      <c r="B40" s="2">
        <f aca="true" t="shared" si="3" ref="B40:B56">E7</f>
        <v>461735</v>
      </c>
      <c r="C40">
        <f aca="true" t="shared" si="4" ref="C40:C56">A40*B40</f>
        <v>3232145</v>
      </c>
      <c r="D40">
        <f t="shared" si="2"/>
        <v>938.9769762545174</v>
      </c>
      <c r="E40">
        <f aca="true" t="shared" si="5" ref="E40:E56">D40*B40</f>
        <v>433558534.1308796</v>
      </c>
      <c r="F40" s="2">
        <f>F39+B40</f>
        <v>915017</v>
      </c>
      <c r="H40" t="s">
        <v>30</v>
      </c>
      <c r="I40">
        <f>C58/B58</f>
        <v>37.64273121401742</v>
      </c>
    </row>
    <row r="41" spans="1:9" ht="12.75">
      <c r="A41">
        <v>12</v>
      </c>
      <c r="B41" s="2">
        <f t="shared" si="3"/>
        <v>441789</v>
      </c>
      <c r="C41">
        <f t="shared" si="4"/>
        <v>5301468</v>
      </c>
      <c r="D41">
        <f t="shared" si="2"/>
        <v>657.5496641143432</v>
      </c>
      <c r="E41">
        <f t="shared" si="5"/>
        <v>290498208.5594115</v>
      </c>
      <c r="F41" s="2">
        <f aca="true" t="shared" si="6" ref="F41:F56">F40+B41</f>
        <v>1356806</v>
      </c>
      <c r="H41" t="s">
        <v>31</v>
      </c>
      <c r="I41">
        <f>E58/B58</f>
        <v>502.28706370245413</v>
      </c>
    </row>
    <row r="42" spans="1:9" ht="12.75">
      <c r="A42">
        <v>17</v>
      </c>
      <c r="B42" s="2">
        <f t="shared" si="3"/>
        <v>502449</v>
      </c>
      <c r="C42">
        <f t="shared" si="4"/>
        <v>8541633</v>
      </c>
      <c r="D42">
        <f t="shared" si="2"/>
        <v>426.12235197416896</v>
      </c>
      <c r="E42">
        <f t="shared" si="5"/>
        <v>214104749.62706923</v>
      </c>
      <c r="F42" s="2">
        <f t="shared" si="6"/>
        <v>1859255</v>
      </c>
      <c r="H42" t="s">
        <v>34</v>
      </c>
      <c r="I42">
        <f>I41^(1/2)</f>
        <v>22.411761726880243</v>
      </c>
    </row>
    <row r="43" spans="1:6" ht="12.75">
      <c r="A43">
        <v>22</v>
      </c>
      <c r="B43" s="2">
        <f t="shared" si="3"/>
        <v>648499</v>
      </c>
      <c r="C43">
        <f t="shared" si="4"/>
        <v>14266978</v>
      </c>
      <c r="D43">
        <f t="shared" si="2"/>
        <v>244.6950398339948</v>
      </c>
      <c r="E43">
        <f t="shared" si="5"/>
        <v>158684488.6373058</v>
      </c>
      <c r="F43" s="2">
        <f t="shared" si="6"/>
        <v>2507754</v>
      </c>
    </row>
    <row r="44" spans="1:9" ht="12.75">
      <c r="A44">
        <v>27</v>
      </c>
      <c r="B44" s="2">
        <f t="shared" si="3"/>
        <v>698779</v>
      </c>
      <c r="C44">
        <f t="shared" si="4"/>
        <v>18867033</v>
      </c>
      <c r="D44">
        <f t="shared" si="2"/>
        <v>113.26772769382063</v>
      </c>
      <c r="E44">
        <f t="shared" si="5"/>
        <v>79149109.49016029</v>
      </c>
      <c r="F44" s="2">
        <f t="shared" si="6"/>
        <v>3206533</v>
      </c>
      <c r="H44" t="s">
        <v>35</v>
      </c>
      <c r="I44">
        <v>37</v>
      </c>
    </row>
    <row r="45" spans="1:9" ht="12.75">
      <c r="A45">
        <v>32</v>
      </c>
      <c r="B45" s="2">
        <f t="shared" si="3"/>
        <v>624515</v>
      </c>
      <c r="C45">
        <f t="shared" si="4"/>
        <v>19984480</v>
      </c>
      <c r="D45">
        <f t="shared" si="2"/>
        <v>31.84041555364647</v>
      </c>
      <c r="E45">
        <f t="shared" si="5"/>
        <v>19884817.119485524</v>
      </c>
      <c r="F45" s="2">
        <f t="shared" si="6"/>
        <v>3831048</v>
      </c>
      <c r="H45" t="s">
        <v>37</v>
      </c>
      <c r="I45">
        <v>27</v>
      </c>
    </row>
    <row r="46" spans="1:6" ht="12.75">
      <c r="A46">
        <v>37</v>
      </c>
      <c r="B46" s="2">
        <f t="shared" si="3"/>
        <v>529163</v>
      </c>
      <c r="C46">
        <f t="shared" si="4"/>
        <v>19579031</v>
      </c>
      <c r="D46">
        <f t="shared" si="2"/>
        <v>0.4131034134723022</v>
      </c>
      <c r="E46">
        <f t="shared" si="5"/>
        <v>218599.04158324387</v>
      </c>
      <c r="F46" s="2">
        <f t="shared" si="6"/>
        <v>4360211</v>
      </c>
    </row>
    <row r="47" spans="1:6" ht="12.75">
      <c r="A47">
        <v>42</v>
      </c>
      <c r="B47" s="2">
        <f t="shared" si="3"/>
        <v>529412</v>
      </c>
      <c r="C47">
        <f t="shared" si="4"/>
        <v>22235304</v>
      </c>
      <c r="D47">
        <f t="shared" si="2"/>
        <v>18.985791273298137</v>
      </c>
      <c r="E47">
        <f t="shared" si="5"/>
        <v>10051305.729579313</v>
      </c>
      <c r="F47" s="2">
        <f t="shared" si="6"/>
        <v>4889623</v>
      </c>
    </row>
    <row r="48" spans="1:6" ht="12.75">
      <c r="A48">
        <v>47</v>
      </c>
      <c r="B48" s="2">
        <f t="shared" si="3"/>
        <v>478631</v>
      </c>
      <c r="C48">
        <f t="shared" si="4"/>
        <v>22495657</v>
      </c>
      <c r="D48">
        <f t="shared" si="2"/>
        <v>87.55847913312397</v>
      </c>
      <c r="E48">
        <f t="shared" si="5"/>
        <v>41908202.425966255</v>
      </c>
      <c r="F48" s="2">
        <f t="shared" si="6"/>
        <v>5368254</v>
      </c>
    </row>
    <row r="49" spans="1:6" ht="12.75">
      <c r="A49">
        <v>52</v>
      </c>
      <c r="B49" s="2">
        <f t="shared" si="3"/>
        <v>485637</v>
      </c>
      <c r="C49">
        <f t="shared" si="4"/>
        <v>25253124</v>
      </c>
      <c r="D49">
        <f t="shared" si="2"/>
        <v>206.1311669929498</v>
      </c>
      <c r="E49">
        <f t="shared" si="5"/>
        <v>100104921.54495516</v>
      </c>
      <c r="F49" s="2">
        <f t="shared" si="6"/>
        <v>5853891</v>
      </c>
    </row>
    <row r="50" spans="1:6" ht="12.75">
      <c r="A50">
        <v>57</v>
      </c>
      <c r="B50" s="2">
        <f t="shared" si="3"/>
        <v>377167</v>
      </c>
      <c r="C50">
        <f t="shared" si="4"/>
        <v>21498519</v>
      </c>
      <c r="D50">
        <f t="shared" si="2"/>
        <v>374.70385485277563</v>
      </c>
      <c r="E50">
        <f t="shared" si="5"/>
        <v>141325928.82325682</v>
      </c>
      <c r="F50" s="2">
        <f t="shared" si="6"/>
        <v>6231058</v>
      </c>
    </row>
    <row r="51" spans="1:6" ht="12.75">
      <c r="A51">
        <v>62</v>
      </c>
      <c r="B51" s="2">
        <f t="shared" si="3"/>
        <v>397810</v>
      </c>
      <c r="C51">
        <f t="shared" si="4"/>
        <v>24664220</v>
      </c>
      <c r="D51">
        <f t="shared" si="2"/>
        <v>593.2765427126014</v>
      </c>
      <c r="E51">
        <f t="shared" si="5"/>
        <v>236011341.4565</v>
      </c>
      <c r="F51" s="2">
        <f t="shared" si="6"/>
        <v>6628868</v>
      </c>
    </row>
    <row r="52" spans="1:6" ht="12.75">
      <c r="A52">
        <v>67</v>
      </c>
      <c r="B52" s="2">
        <f t="shared" si="3"/>
        <v>392626</v>
      </c>
      <c r="C52">
        <f t="shared" si="4"/>
        <v>26305942</v>
      </c>
      <c r="D52">
        <f t="shared" si="2"/>
        <v>861.8492305724274</v>
      </c>
      <c r="E52">
        <f t="shared" si="5"/>
        <v>338384416.0027299</v>
      </c>
      <c r="F52" s="2">
        <f t="shared" si="6"/>
        <v>7021494</v>
      </c>
    </row>
    <row r="53" spans="1:6" ht="12.75">
      <c r="A53">
        <v>72</v>
      </c>
      <c r="B53" s="2">
        <f t="shared" si="3"/>
        <v>249523</v>
      </c>
      <c r="C53">
        <f t="shared" si="4"/>
        <v>17965656</v>
      </c>
      <c r="D53">
        <f t="shared" si="2"/>
        <v>1180.421918432253</v>
      </c>
      <c r="E53">
        <f t="shared" si="5"/>
        <v>294542418.3529711</v>
      </c>
      <c r="F53" s="2">
        <f t="shared" si="6"/>
        <v>7271017</v>
      </c>
    </row>
    <row r="54" spans="1:6" ht="12.75">
      <c r="A54">
        <v>77</v>
      </c>
      <c r="B54" s="2">
        <f t="shared" si="3"/>
        <v>242039</v>
      </c>
      <c r="C54">
        <f t="shared" si="4"/>
        <v>18637003</v>
      </c>
      <c r="D54">
        <f t="shared" si="2"/>
        <v>1548.994606292079</v>
      </c>
      <c r="E54">
        <f t="shared" si="5"/>
        <v>374917105.5123285</v>
      </c>
      <c r="F54" s="2">
        <f t="shared" si="6"/>
        <v>7513056</v>
      </c>
    </row>
    <row r="55" spans="1:6" ht="12.75">
      <c r="A55">
        <v>82</v>
      </c>
      <c r="B55" s="2">
        <f t="shared" si="3"/>
        <v>175518</v>
      </c>
      <c r="C55">
        <f t="shared" si="4"/>
        <v>14392476</v>
      </c>
      <c r="D55">
        <f t="shared" si="2"/>
        <v>1967.567294151905</v>
      </c>
      <c r="E55">
        <f t="shared" si="5"/>
        <v>345343476.334954</v>
      </c>
      <c r="F55" s="2">
        <f t="shared" si="6"/>
        <v>7688574</v>
      </c>
    </row>
    <row r="56" spans="1:7" ht="12.75">
      <c r="A56">
        <v>87</v>
      </c>
      <c r="B56" s="2">
        <f t="shared" si="3"/>
        <v>107212</v>
      </c>
      <c r="C56">
        <f t="shared" si="4"/>
        <v>9327444</v>
      </c>
      <c r="D56">
        <f t="shared" si="2"/>
        <v>2436.139982011731</v>
      </c>
      <c r="E56">
        <f t="shared" si="5"/>
        <v>261183439.7514417</v>
      </c>
      <c r="F56" s="2">
        <f t="shared" si="6"/>
        <v>7795786</v>
      </c>
      <c r="G56">
        <f>F56/2</f>
        <v>3897893</v>
      </c>
    </row>
    <row r="58" spans="1:5" ht="12.75">
      <c r="A58" t="s">
        <v>28</v>
      </c>
      <c r="B58" s="2">
        <f>SUM(B39:B57)</f>
        <v>7795786</v>
      </c>
      <c r="C58" s="2">
        <f>SUM(C39:C57)</f>
        <v>293454677</v>
      </c>
      <c r="D58" s="2">
        <f>SUM(D39:D57)</f>
        <v>12958.898433657798</v>
      </c>
      <c r="E58" s="2">
        <f>SUM(E39:E57)</f>
        <v>3915722459.1927</v>
      </c>
    </row>
    <row r="60" spans="1:3" ht="12.75">
      <c r="A60" s="11" t="s">
        <v>38</v>
      </c>
      <c r="B60" s="11"/>
      <c r="C60" s="11"/>
    </row>
    <row r="62" spans="1:4" ht="12.75">
      <c r="A62" s="3"/>
      <c r="B62" s="3">
        <v>1910</v>
      </c>
      <c r="C62" s="3">
        <v>1934</v>
      </c>
      <c r="D62" s="3">
        <v>1991</v>
      </c>
    </row>
    <row r="63" spans="1:4" ht="12.75">
      <c r="A63" s="3" t="s">
        <v>30</v>
      </c>
      <c r="B63" s="4">
        <f>'1910'!I40</f>
        <v>28.94509882962738</v>
      </c>
      <c r="C63" s="4">
        <f>'1934'!I40</f>
        <v>32.98599358229029</v>
      </c>
      <c r="D63" s="4">
        <f>I40</f>
        <v>37.64273121401742</v>
      </c>
    </row>
    <row r="64" spans="1:4" ht="12.75">
      <c r="A64" s="3" t="s">
        <v>39</v>
      </c>
      <c r="B64" s="4">
        <f>'1910'!I42</f>
        <v>20.17268530290757</v>
      </c>
      <c r="C64" s="4">
        <f>'1934'!I42</f>
        <v>20.45496419822928</v>
      </c>
      <c r="D64" s="4">
        <f>I42</f>
        <v>22.411761726880243</v>
      </c>
    </row>
    <row r="65" spans="1:4" ht="12.75">
      <c r="A65" s="3"/>
      <c r="B65" s="4"/>
      <c r="C65" s="4"/>
      <c r="D65" s="4"/>
    </row>
    <row r="66" spans="1:4" ht="12.75">
      <c r="A66" s="3" t="s">
        <v>35</v>
      </c>
      <c r="B66" s="4">
        <f>'1910'!I44</f>
        <v>27</v>
      </c>
      <c r="C66" s="4">
        <f>'1934'!I44</f>
        <v>32</v>
      </c>
      <c r="D66" s="4">
        <f>I44</f>
        <v>37</v>
      </c>
    </row>
    <row r="67" spans="1:4" ht="12.75">
      <c r="A67" s="3" t="s">
        <v>37</v>
      </c>
      <c r="B67" s="4">
        <f>'1910'!I45</f>
        <v>2</v>
      </c>
      <c r="C67" s="4">
        <f>'1934'!I45</f>
        <v>27</v>
      </c>
      <c r="D67" s="4">
        <f>I45</f>
        <v>27</v>
      </c>
    </row>
  </sheetData>
  <mergeCells count="2">
    <mergeCell ref="A1:E2"/>
    <mergeCell ref="A60:C60"/>
  </mergeCells>
  <printOptions/>
  <pageMargins left="0.75" right="0.75" top="1" bottom="1" header="0.4921259845" footer="0.4921259845"/>
  <pageSetup horizontalDpi="300" verticalDpi="300" orientation="landscape" paperSize="9" r:id="rId2"/>
  <drawing r:id="rId1"/>
</worksheet>
</file>

<file path=xl/worksheets/sheet14.xml><?xml version="1.0" encoding="utf-8"?>
<worksheet xmlns="http://schemas.openxmlformats.org/spreadsheetml/2006/main" xmlns:r="http://schemas.openxmlformats.org/officeDocument/2006/relationships">
  <dimension ref="A1:I58"/>
  <sheetViews>
    <sheetView workbookViewId="0" topLeftCell="A1">
      <selection activeCell="A6" sqref="A6"/>
    </sheetView>
  </sheetViews>
  <sheetFormatPr defaultColWidth="11.421875" defaultRowHeight="12.75"/>
  <cols>
    <col min="5" max="5" width="12.7109375" style="0" bestFit="1" customWidth="1"/>
    <col min="8" max="8" width="18.8515625" style="0" bestFit="1" customWidth="1"/>
  </cols>
  <sheetData>
    <row r="1" spans="1:5" ht="12.75">
      <c r="A1" s="10" t="s">
        <v>51</v>
      </c>
      <c r="B1" s="10"/>
      <c r="C1" s="10"/>
      <c r="D1" s="10"/>
      <c r="E1" s="10"/>
    </row>
    <row r="2" spans="1:5" ht="12.75">
      <c r="A2" s="10"/>
      <c r="B2" s="10"/>
      <c r="C2" s="10"/>
      <c r="D2" s="10"/>
      <c r="E2" s="10"/>
    </row>
    <row r="5" spans="1:5" ht="12.75">
      <c r="A5" t="s">
        <v>21</v>
      </c>
      <c r="B5" t="s">
        <v>0</v>
      </c>
      <c r="C5" t="s">
        <v>1</v>
      </c>
      <c r="D5" t="s">
        <v>2</v>
      </c>
      <c r="E5" t="s">
        <v>25</v>
      </c>
    </row>
    <row r="6" spans="1:5" ht="12.75">
      <c r="A6">
        <v>1999</v>
      </c>
      <c r="B6" t="s">
        <v>3</v>
      </c>
      <c r="C6" s="8">
        <v>210080</v>
      </c>
      <c r="D6" s="8">
        <v>199944</v>
      </c>
      <c r="E6">
        <f aca="true" t="shared" si="0" ref="E6:E23">C6+D6</f>
        <v>410024</v>
      </c>
    </row>
    <row r="7" spans="1:5" ht="12.75">
      <c r="A7">
        <f aca="true" t="shared" si="1" ref="A7:A23">A6-5</f>
        <v>1994</v>
      </c>
      <c r="B7" t="s">
        <v>4</v>
      </c>
      <c r="C7" s="8">
        <v>240593</v>
      </c>
      <c r="D7" s="8">
        <v>229142</v>
      </c>
      <c r="E7">
        <f t="shared" si="0"/>
        <v>469735</v>
      </c>
    </row>
    <row r="8" spans="1:5" ht="12.75">
      <c r="A8">
        <f t="shared" si="1"/>
        <v>1989</v>
      </c>
      <c r="B8" s="1" t="s">
        <v>5</v>
      </c>
      <c r="C8" s="8">
        <v>242791</v>
      </c>
      <c r="D8" s="8">
        <v>230932</v>
      </c>
      <c r="E8">
        <f t="shared" si="0"/>
        <v>473723</v>
      </c>
    </row>
    <row r="9" spans="1:5" ht="12.75">
      <c r="A9">
        <f t="shared" si="1"/>
        <v>1984</v>
      </c>
      <c r="B9" t="s">
        <v>6</v>
      </c>
      <c r="C9" s="8">
        <v>247452</v>
      </c>
      <c r="D9" s="8">
        <v>236505</v>
      </c>
      <c r="E9">
        <f t="shared" si="0"/>
        <v>483957</v>
      </c>
    </row>
    <row r="10" spans="1:5" ht="12.75">
      <c r="A10">
        <f t="shared" si="1"/>
        <v>1979</v>
      </c>
      <c r="B10" t="s">
        <v>7</v>
      </c>
      <c r="C10" s="8">
        <v>240171</v>
      </c>
      <c r="D10" s="8">
        <v>232606</v>
      </c>
      <c r="E10">
        <f t="shared" si="0"/>
        <v>472777</v>
      </c>
    </row>
    <row r="11" spans="1:5" ht="12.75">
      <c r="A11">
        <f t="shared" si="1"/>
        <v>1974</v>
      </c>
      <c r="B11" t="s">
        <v>8</v>
      </c>
      <c r="C11" s="8">
        <v>268179</v>
      </c>
      <c r="D11" s="8">
        <v>270852</v>
      </c>
      <c r="E11">
        <f t="shared" si="0"/>
        <v>539031</v>
      </c>
    </row>
    <row r="12" spans="1:5" ht="12.75">
      <c r="A12">
        <f t="shared" si="1"/>
        <v>1969</v>
      </c>
      <c r="B12" t="s">
        <v>9</v>
      </c>
      <c r="C12" s="8">
        <v>337121</v>
      </c>
      <c r="D12" s="8">
        <v>331160</v>
      </c>
      <c r="E12">
        <f t="shared" si="0"/>
        <v>668281</v>
      </c>
    </row>
    <row r="13" spans="1:5" ht="12.75">
      <c r="A13">
        <f t="shared" si="1"/>
        <v>1964</v>
      </c>
      <c r="B13" t="s">
        <v>10</v>
      </c>
      <c r="C13" s="8">
        <v>358748</v>
      </c>
      <c r="D13" s="8">
        <v>346124</v>
      </c>
      <c r="E13">
        <f t="shared" si="0"/>
        <v>704872</v>
      </c>
    </row>
    <row r="14" spans="1:5" ht="12.75">
      <c r="A14">
        <f t="shared" si="1"/>
        <v>1959</v>
      </c>
      <c r="B14" t="s">
        <v>11</v>
      </c>
      <c r="C14" s="8">
        <v>316280</v>
      </c>
      <c r="D14" s="8">
        <v>309503</v>
      </c>
      <c r="E14">
        <f t="shared" si="0"/>
        <v>625783</v>
      </c>
    </row>
    <row r="15" spans="1:5" ht="12.75">
      <c r="A15">
        <f t="shared" si="1"/>
        <v>1954</v>
      </c>
      <c r="B15" t="s">
        <v>12</v>
      </c>
      <c r="C15" s="8">
        <v>261903</v>
      </c>
      <c r="D15" s="8">
        <v>263304</v>
      </c>
      <c r="E15">
        <f t="shared" si="0"/>
        <v>525207</v>
      </c>
    </row>
    <row r="16" spans="1:5" ht="12.75">
      <c r="A16">
        <f t="shared" si="1"/>
        <v>1949</v>
      </c>
      <c r="B16" t="s">
        <v>13</v>
      </c>
      <c r="C16" s="8">
        <v>255906</v>
      </c>
      <c r="D16" s="8">
        <v>258629</v>
      </c>
      <c r="E16">
        <f t="shared" si="0"/>
        <v>514535</v>
      </c>
    </row>
    <row r="17" spans="1:5" ht="12.75">
      <c r="A17">
        <f t="shared" si="1"/>
        <v>1944</v>
      </c>
      <c r="B17" t="s">
        <v>14</v>
      </c>
      <c r="C17" s="8">
        <v>220827</v>
      </c>
      <c r="D17" s="8">
        <v>231438</v>
      </c>
      <c r="E17">
        <f t="shared" si="0"/>
        <v>452265</v>
      </c>
    </row>
    <row r="18" spans="1:5" ht="12.75">
      <c r="A18">
        <f t="shared" si="1"/>
        <v>1939</v>
      </c>
      <c r="B18" t="s">
        <v>15</v>
      </c>
      <c r="C18" s="8">
        <v>217191</v>
      </c>
      <c r="D18" s="8">
        <v>233866</v>
      </c>
      <c r="E18">
        <f t="shared" si="0"/>
        <v>451057</v>
      </c>
    </row>
    <row r="19" spans="1:5" ht="12.75">
      <c r="A19">
        <f t="shared" si="1"/>
        <v>1934</v>
      </c>
      <c r="B19" t="s">
        <v>16</v>
      </c>
      <c r="C19" s="8">
        <v>152844</v>
      </c>
      <c r="D19" s="8">
        <v>179752</v>
      </c>
      <c r="E19">
        <f t="shared" si="0"/>
        <v>332596</v>
      </c>
    </row>
    <row r="20" spans="1:5" ht="12.75">
      <c r="A20">
        <f t="shared" si="1"/>
        <v>1929</v>
      </c>
      <c r="B20" t="s">
        <v>17</v>
      </c>
      <c r="C20" s="8">
        <v>140193</v>
      </c>
      <c r="D20" s="8">
        <v>187128</v>
      </c>
      <c r="E20">
        <f t="shared" si="0"/>
        <v>327321</v>
      </c>
    </row>
    <row r="21" spans="1:5" ht="12.75">
      <c r="A21">
        <f t="shared" si="1"/>
        <v>1924</v>
      </c>
      <c r="B21" t="s">
        <v>18</v>
      </c>
      <c r="C21" s="8">
        <v>97886</v>
      </c>
      <c r="D21" s="8">
        <v>192254</v>
      </c>
      <c r="E21">
        <f t="shared" si="0"/>
        <v>290140</v>
      </c>
    </row>
    <row r="22" spans="1:5" ht="12.75">
      <c r="A22">
        <f t="shared" si="1"/>
        <v>1919</v>
      </c>
      <c r="B22" t="s">
        <v>19</v>
      </c>
      <c r="C22" s="8">
        <v>45800</v>
      </c>
      <c r="D22" s="8">
        <v>105442</v>
      </c>
      <c r="E22">
        <f t="shared" si="0"/>
        <v>151242</v>
      </c>
    </row>
    <row r="23" spans="1:5" ht="12.75">
      <c r="A23">
        <f t="shared" si="1"/>
        <v>1914</v>
      </c>
      <c r="B23" t="s">
        <v>20</v>
      </c>
      <c r="C23" s="8">
        <v>35224</v>
      </c>
      <c r="D23" s="8">
        <v>105156</v>
      </c>
      <c r="E23">
        <f t="shared" si="0"/>
        <v>140380</v>
      </c>
    </row>
    <row r="28" spans="1:2" ht="12.75">
      <c r="A28" t="s">
        <v>40</v>
      </c>
      <c r="B28" t="s">
        <v>41</v>
      </c>
    </row>
    <row r="38" spans="1:6" ht="12.75">
      <c r="A38" t="s">
        <v>26</v>
      </c>
      <c r="B38" t="s">
        <v>27</v>
      </c>
      <c r="C38" t="s">
        <v>29</v>
      </c>
      <c r="D38" t="s">
        <v>32</v>
      </c>
      <c r="E38" t="s">
        <v>33</v>
      </c>
      <c r="F38" t="s">
        <v>36</v>
      </c>
    </row>
    <row r="39" spans="1:6" ht="12.75">
      <c r="A39">
        <v>2</v>
      </c>
      <c r="B39" s="2">
        <f aca="true" t="shared" si="2" ref="B39:B56">E6</f>
        <v>410024</v>
      </c>
      <c r="C39">
        <f aca="true" t="shared" si="3" ref="C39:C56">A39*B39</f>
        <v>820048</v>
      </c>
      <c r="D39">
        <f aca="true" t="shared" si="4" ref="D39:D56">(A39-$I$40)^2</f>
        <v>1382.214348988883</v>
      </c>
      <c r="E39">
        <f aca="true" t="shared" si="5" ref="E39:E56">D39*B39</f>
        <v>566741056.2298177</v>
      </c>
      <c r="F39" s="2">
        <f>B39</f>
        <v>410024</v>
      </c>
    </row>
    <row r="40" spans="1:9" ht="12.75">
      <c r="A40">
        <v>7</v>
      </c>
      <c r="B40" s="2">
        <f t="shared" si="2"/>
        <v>469735</v>
      </c>
      <c r="C40">
        <f t="shared" si="3"/>
        <v>3288145</v>
      </c>
      <c r="D40">
        <f t="shared" si="4"/>
        <v>1035.4329146771515</v>
      </c>
      <c r="E40">
        <f t="shared" si="5"/>
        <v>486379080.1758718</v>
      </c>
      <c r="F40" s="2">
        <f aca="true" t="shared" si="6" ref="F40:F56">F39+B40</f>
        <v>879759</v>
      </c>
      <c r="H40" t="s">
        <v>30</v>
      </c>
      <c r="I40">
        <f>C58/B58</f>
        <v>39.17814343117315</v>
      </c>
    </row>
    <row r="41" spans="1:9" ht="12.75">
      <c r="A41">
        <v>12</v>
      </c>
      <c r="B41" s="2">
        <f t="shared" si="2"/>
        <v>473723</v>
      </c>
      <c r="C41">
        <f t="shared" si="3"/>
        <v>5684676</v>
      </c>
      <c r="D41">
        <f t="shared" si="4"/>
        <v>738.6514803654201</v>
      </c>
      <c r="E41">
        <f t="shared" si="5"/>
        <v>349916195.2331479</v>
      </c>
      <c r="F41" s="2">
        <f t="shared" si="6"/>
        <v>1353482</v>
      </c>
      <c r="H41" t="s">
        <v>31</v>
      </c>
      <c r="I41">
        <f>E58/B58</f>
        <v>500.69810097019774</v>
      </c>
    </row>
    <row r="42" spans="1:9" ht="12.75">
      <c r="A42">
        <v>17</v>
      </c>
      <c r="B42" s="2">
        <f t="shared" si="2"/>
        <v>483957</v>
      </c>
      <c r="C42">
        <f t="shared" si="3"/>
        <v>8227269</v>
      </c>
      <c r="D42">
        <f t="shared" si="4"/>
        <v>491.8700460536886</v>
      </c>
      <c r="E42">
        <f t="shared" si="5"/>
        <v>238043951.87800497</v>
      </c>
      <c r="F42" s="2">
        <f t="shared" si="6"/>
        <v>1837439</v>
      </c>
      <c r="H42" t="s">
        <v>34</v>
      </c>
      <c r="I42">
        <f>I41^(1/2)</f>
        <v>22.37628434236117</v>
      </c>
    </row>
    <row r="43" spans="1:6" ht="12.75">
      <c r="A43">
        <v>22</v>
      </c>
      <c r="B43" s="2">
        <f t="shared" si="2"/>
        <v>472777</v>
      </c>
      <c r="C43">
        <f t="shared" si="3"/>
        <v>10401094</v>
      </c>
      <c r="D43">
        <f t="shared" si="4"/>
        <v>295.08861174195715</v>
      </c>
      <c r="E43">
        <f t="shared" si="5"/>
        <v>139511108.5935273</v>
      </c>
      <c r="F43" s="2">
        <f t="shared" si="6"/>
        <v>2310216</v>
      </c>
    </row>
    <row r="44" spans="1:9" ht="12.75">
      <c r="A44">
        <v>27</v>
      </c>
      <c r="B44" s="2">
        <f t="shared" si="2"/>
        <v>539031</v>
      </c>
      <c r="C44">
        <f t="shared" si="3"/>
        <v>14553837</v>
      </c>
      <c r="D44">
        <f t="shared" si="4"/>
        <v>148.30717743022566</v>
      </c>
      <c r="E44">
        <f t="shared" si="5"/>
        <v>79942166.15739197</v>
      </c>
      <c r="F44" s="2">
        <f t="shared" si="6"/>
        <v>2849247</v>
      </c>
      <c r="H44" t="s">
        <v>35</v>
      </c>
      <c r="I44">
        <v>37</v>
      </c>
    </row>
    <row r="45" spans="1:9" ht="12.75">
      <c r="A45">
        <v>32</v>
      </c>
      <c r="B45" s="2">
        <f t="shared" si="2"/>
        <v>668281</v>
      </c>
      <c r="C45">
        <f t="shared" si="3"/>
        <v>21384992</v>
      </c>
      <c r="D45">
        <f t="shared" si="4"/>
        <v>51.525743118494205</v>
      </c>
      <c r="E45">
        <f t="shared" si="5"/>
        <v>34433675.13697042</v>
      </c>
      <c r="F45" s="2">
        <f t="shared" si="6"/>
        <v>3517528</v>
      </c>
      <c r="H45" t="s">
        <v>37</v>
      </c>
      <c r="I45">
        <v>37</v>
      </c>
    </row>
    <row r="46" spans="1:6" ht="12.75">
      <c r="A46">
        <v>37</v>
      </c>
      <c r="B46" s="2">
        <f t="shared" si="2"/>
        <v>704872</v>
      </c>
      <c r="C46">
        <f t="shared" si="3"/>
        <v>26080264</v>
      </c>
      <c r="D46">
        <f t="shared" si="4"/>
        <v>4.7443088067627315</v>
      </c>
      <c r="E46">
        <f t="shared" si="5"/>
        <v>3344130.43724046</v>
      </c>
      <c r="F46" s="2">
        <f t="shared" si="6"/>
        <v>4222400</v>
      </c>
    </row>
    <row r="47" spans="1:6" ht="12.75">
      <c r="A47">
        <v>42</v>
      </c>
      <c r="B47" s="2">
        <f t="shared" si="2"/>
        <v>625783</v>
      </c>
      <c r="C47">
        <f t="shared" si="3"/>
        <v>26282886</v>
      </c>
      <c r="D47">
        <f t="shared" si="4"/>
        <v>7.962874495031258</v>
      </c>
      <c r="E47">
        <f t="shared" si="5"/>
        <v>4983031.4901241455</v>
      </c>
      <c r="F47" s="2">
        <f t="shared" si="6"/>
        <v>4848183</v>
      </c>
    </row>
    <row r="48" spans="1:6" ht="12.75">
      <c r="A48">
        <v>47</v>
      </c>
      <c r="B48" s="2">
        <f t="shared" si="2"/>
        <v>525207</v>
      </c>
      <c r="C48">
        <f t="shared" si="3"/>
        <v>24684729</v>
      </c>
      <c r="D48">
        <f t="shared" si="4"/>
        <v>61.181440183299785</v>
      </c>
      <c r="E48">
        <f t="shared" si="5"/>
        <v>32132920.65435033</v>
      </c>
      <c r="F48" s="2">
        <f t="shared" si="6"/>
        <v>5373390</v>
      </c>
    </row>
    <row r="49" spans="1:6" ht="12.75">
      <c r="A49">
        <v>52</v>
      </c>
      <c r="B49" s="2">
        <f t="shared" si="2"/>
        <v>514535</v>
      </c>
      <c r="C49">
        <f t="shared" si="3"/>
        <v>26755820</v>
      </c>
      <c r="D49">
        <f t="shared" si="4"/>
        <v>164.4000058715683</v>
      </c>
      <c r="E49">
        <f t="shared" si="5"/>
        <v>84589557.0211274</v>
      </c>
      <c r="F49" s="2">
        <f t="shared" si="6"/>
        <v>5887925</v>
      </c>
    </row>
    <row r="50" spans="1:6" ht="12.75">
      <c r="A50">
        <v>57</v>
      </c>
      <c r="B50" s="2">
        <f t="shared" si="2"/>
        <v>452265</v>
      </c>
      <c r="C50">
        <f t="shared" si="3"/>
        <v>25779105</v>
      </c>
      <c r="D50">
        <f t="shared" si="4"/>
        <v>317.6185715598368</v>
      </c>
      <c r="E50">
        <f t="shared" si="5"/>
        <v>143647763.2665096</v>
      </c>
      <c r="F50" s="2">
        <f t="shared" si="6"/>
        <v>6340190</v>
      </c>
    </row>
    <row r="51" spans="1:6" ht="12.75">
      <c r="A51">
        <v>62</v>
      </c>
      <c r="B51" s="2">
        <f t="shared" si="2"/>
        <v>451057</v>
      </c>
      <c r="C51">
        <f t="shared" si="3"/>
        <v>27965534</v>
      </c>
      <c r="D51">
        <f t="shared" si="4"/>
        <v>520.8371372481054</v>
      </c>
      <c r="E51">
        <f t="shared" si="5"/>
        <v>234927236.61571866</v>
      </c>
      <c r="F51" s="2">
        <f t="shared" si="6"/>
        <v>6791247</v>
      </c>
    </row>
    <row r="52" spans="1:6" ht="12.75">
      <c r="A52">
        <v>67</v>
      </c>
      <c r="B52" s="2">
        <f t="shared" si="2"/>
        <v>332596</v>
      </c>
      <c r="C52">
        <f t="shared" si="3"/>
        <v>22283932</v>
      </c>
      <c r="D52">
        <f t="shared" si="4"/>
        <v>774.0557029363739</v>
      </c>
      <c r="E52">
        <f t="shared" si="5"/>
        <v>257447830.57382622</v>
      </c>
      <c r="F52" s="2">
        <f t="shared" si="6"/>
        <v>7123843</v>
      </c>
    </row>
    <row r="53" spans="1:6" ht="12.75">
      <c r="A53">
        <v>72</v>
      </c>
      <c r="B53" s="2">
        <f t="shared" si="2"/>
        <v>327321</v>
      </c>
      <c r="C53">
        <f t="shared" si="3"/>
        <v>23567112</v>
      </c>
      <c r="D53">
        <f t="shared" si="4"/>
        <v>1077.2742686246424</v>
      </c>
      <c r="E53">
        <f t="shared" si="5"/>
        <v>352614490.8804866</v>
      </c>
      <c r="F53" s="2">
        <f t="shared" si="6"/>
        <v>7451164</v>
      </c>
    </row>
    <row r="54" spans="1:6" ht="12.75">
      <c r="A54">
        <v>77</v>
      </c>
      <c r="B54" s="2">
        <f t="shared" si="2"/>
        <v>290140</v>
      </c>
      <c r="C54">
        <f t="shared" si="3"/>
        <v>22340780</v>
      </c>
      <c r="D54">
        <f t="shared" si="4"/>
        <v>1430.4928343129109</v>
      </c>
      <c r="E54">
        <f t="shared" si="5"/>
        <v>415043190.947548</v>
      </c>
      <c r="F54" s="2">
        <f t="shared" si="6"/>
        <v>7741304</v>
      </c>
    </row>
    <row r="55" spans="1:6" ht="12.75">
      <c r="A55">
        <v>82</v>
      </c>
      <c r="B55" s="2">
        <f t="shared" si="2"/>
        <v>151242</v>
      </c>
      <c r="C55">
        <f t="shared" si="3"/>
        <v>12401844</v>
      </c>
      <c r="D55">
        <f t="shared" si="4"/>
        <v>1833.7114000011795</v>
      </c>
      <c r="E55">
        <f t="shared" si="5"/>
        <v>277334179.5589784</v>
      </c>
      <c r="F55" s="2">
        <f t="shared" si="6"/>
        <v>7892546</v>
      </c>
    </row>
    <row r="56" spans="1:7" ht="12.75">
      <c r="A56">
        <v>87</v>
      </c>
      <c r="B56" s="2">
        <f t="shared" si="2"/>
        <v>140380</v>
      </c>
      <c r="C56">
        <f t="shared" si="3"/>
        <v>12213060</v>
      </c>
      <c r="D56">
        <f t="shared" si="4"/>
        <v>2286.929965689448</v>
      </c>
      <c r="E56">
        <f t="shared" si="5"/>
        <v>321039228.5834847</v>
      </c>
      <c r="F56" s="2">
        <f t="shared" si="6"/>
        <v>8032926</v>
      </c>
      <c r="G56">
        <f>F56/2</f>
        <v>4016463</v>
      </c>
    </row>
    <row r="58" spans="1:5" ht="12.75">
      <c r="A58" t="s">
        <v>28</v>
      </c>
      <c r="B58" s="2">
        <f>SUM(B39:B57)</f>
        <v>8032926</v>
      </c>
      <c r="C58" s="2">
        <f>SUM(C39:C57)</f>
        <v>314715127</v>
      </c>
      <c r="D58" s="2">
        <f>SUM(D39:D57)</f>
        <v>12622.298832104978</v>
      </c>
      <c r="E58" s="2">
        <f>SUM(E39:E57)</f>
        <v>4022070793.434127</v>
      </c>
    </row>
  </sheetData>
  <mergeCells count="1">
    <mergeCell ref="A1:E2"/>
  </mergeCells>
  <conditionalFormatting sqref="F39:F56">
    <cfRule type="cellIs" priority="1" dxfId="0" operator="between" stopIfTrue="1">
      <formula>$G$56</formula>
      <formula>$G$56+500000</formula>
    </cfRule>
  </conditionalFormatting>
  <conditionalFormatting sqref="B39:B56">
    <cfRule type="cellIs" priority="2" dxfId="1" operator="equal" stopIfTrue="1">
      <formula>MAX($B$39:$B$56)</formula>
    </cfRule>
  </conditionalFormatting>
  <printOptions/>
  <pageMargins left="0.75" right="0.75" top="1" bottom="1" header="0.4921259845" footer="0.4921259845"/>
  <pageSetup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dimension ref="A1:I62"/>
  <sheetViews>
    <sheetView workbookViewId="0" topLeftCell="A1">
      <selection activeCell="A6" sqref="A6"/>
    </sheetView>
  </sheetViews>
  <sheetFormatPr defaultColWidth="11.421875" defaultRowHeight="12.75"/>
  <cols>
    <col min="5" max="5" width="12.7109375" style="0" bestFit="1" customWidth="1"/>
    <col min="8" max="8" width="18.8515625" style="0" bestFit="1" customWidth="1"/>
  </cols>
  <sheetData>
    <row r="1" spans="1:5" ht="12.75">
      <c r="A1" s="10" t="s">
        <v>52</v>
      </c>
      <c r="B1" s="10"/>
      <c r="C1" s="10"/>
      <c r="D1" s="10"/>
      <c r="E1" s="10"/>
    </row>
    <row r="2" spans="1:5" ht="12.75">
      <c r="A2" s="10"/>
      <c r="B2" s="10"/>
      <c r="C2" s="10"/>
      <c r="D2" s="10"/>
      <c r="E2" s="10"/>
    </row>
    <row r="5" spans="1:5" ht="12.75">
      <c r="A5" t="s">
        <v>21</v>
      </c>
      <c r="B5" t="s">
        <v>0</v>
      </c>
      <c r="C5" t="s">
        <v>1</v>
      </c>
      <c r="D5" t="s">
        <v>2</v>
      </c>
      <c r="E5" t="s">
        <v>25</v>
      </c>
    </row>
    <row r="6" spans="1:5" ht="12.75">
      <c r="A6">
        <v>2003</v>
      </c>
      <c r="B6" t="s">
        <v>3</v>
      </c>
      <c r="C6" s="2">
        <v>199711</v>
      </c>
      <c r="D6" s="2">
        <v>190240</v>
      </c>
      <c r="E6">
        <f aca="true" t="shared" si="0" ref="E6:E25">C6+D6</f>
        <v>389951</v>
      </c>
    </row>
    <row r="7" spans="1:5" ht="12.75">
      <c r="A7">
        <f aca="true" t="shared" si="1" ref="A7:A25">A6-5</f>
        <v>1998</v>
      </c>
      <c r="B7" t="s">
        <v>4</v>
      </c>
      <c r="C7" s="2">
        <v>218367</v>
      </c>
      <c r="D7" s="2">
        <v>208139</v>
      </c>
      <c r="E7">
        <f t="shared" si="0"/>
        <v>426506</v>
      </c>
    </row>
    <row r="8" spans="1:5" ht="12.75">
      <c r="A8">
        <f t="shared" si="1"/>
        <v>1993</v>
      </c>
      <c r="B8" s="1" t="s">
        <v>5</v>
      </c>
      <c r="C8" s="2">
        <v>247218</v>
      </c>
      <c r="D8" s="2">
        <v>234746</v>
      </c>
      <c r="E8">
        <f t="shared" si="0"/>
        <v>481964</v>
      </c>
    </row>
    <row r="9" spans="1:5" ht="12.75">
      <c r="A9">
        <f t="shared" si="1"/>
        <v>1988</v>
      </c>
      <c r="B9" t="s">
        <v>6</v>
      </c>
      <c r="C9" s="2">
        <v>246586</v>
      </c>
      <c r="D9" s="2">
        <v>234633</v>
      </c>
      <c r="E9">
        <f t="shared" si="0"/>
        <v>481219</v>
      </c>
    </row>
    <row r="10" spans="1:5" ht="12.75">
      <c r="A10">
        <f t="shared" si="1"/>
        <v>1983</v>
      </c>
      <c r="B10" t="s">
        <v>7</v>
      </c>
      <c r="C10" s="2">
        <v>256604</v>
      </c>
      <c r="D10" s="2">
        <v>250143</v>
      </c>
      <c r="E10">
        <f t="shared" si="0"/>
        <v>506747</v>
      </c>
    </row>
    <row r="11" spans="1:5" ht="12.75">
      <c r="A11">
        <f t="shared" si="1"/>
        <v>1978</v>
      </c>
      <c r="B11" t="s">
        <v>8</v>
      </c>
      <c r="C11" s="2">
        <v>251293</v>
      </c>
      <c r="D11" s="2">
        <v>246501</v>
      </c>
      <c r="E11">
        <f t="shared" si="0"/>
        <v>497794</v>
      </c>
    </row>
    <row r="12" spans="1:5" ht="12.75">
      <c r="A12">
        <f t="shared" si="1"/>
        <v>1973</v>
      </c>
      <c r="B12" t="s">
        <v>9</v>
      </c>
      <c r="C12" s="2">
        <v>287021</v>
      </c>
      <c r="D12" s="2">
        <v>288168</v>
      </c>
      <c r="E12">
        <f t="shared" si="0"/>
        <v>575189</v>
      </c>
    </row>
    <row r="13" spans="1:5" ht="12.75">
      <c r="A13">
        <f t="shared" si="1"/>
        <v>1968</v>
      </c>
      <c r="B13" t="s">
        <v>10</v>
      </c>
      <c r="C13" s="2">
        <v>347774</v>
      </c>
      <c r="D13" s="2">
        <v>339590</v>
      </c>
      <c r="E13">
        <f t="shared" si="0"/>
        <v>687364</v>
      </c>
    </row>
    <row r="14" spans="1:5" ht="12.75">
      <c r="A14">
        <f t="shared" si="1"/>
        <v>1963</v>
      </c>
      <c r="B14" t="s">
        <v>11</v>
      </c>
      <c r="C14" s="2">
        <v>352355</v>
      </c>
      <c r="D14" s="2">
        <v>342806</v>
      </c>
      <c r="E14">
        <f t="shared" si="0"/>
        <v>695161</v>
      </c>
    </row>
    <row r="15" spans="1:5" ht="12.75">
      <c r="A15">
        <f t="shared" si="1"/>
        <v>1958</v>
      </c>
      <c r="B15" t="s">
        <v>12</v>
      </c>
      <c r="C15" s="2">
        <v>302261</v>
      </c>
      <c r="D15" s="2">
        <v>300579</v>
      </c>
      <c r="E15">
        <f t="shared" si="0"/>
        <v>602840</v>
      </c>
    </row>
    <row r="16" spans="1:5" ht="12.75">
      <c r="A16">
        <f t="shared" si="1"/>
        <v>1953</v>
      </c>
      <c r="B16" t="s">
        <v>13</v>
      </c>
      <c r="C16" s="2">
        <v>250672</v>
      </c>
      <c r="D16" s="2">
        <v>255113</v>
      </c>
      <c r="E16">
        <f t="shared" si="0"/>
        <v>505785</v>
      </c>
    </row>
    <row r="17" spans="1:5" ht="12.75">
      <c r="A17">
        <f t="shared" si="1"/>
        <v>1948</v>
      </c>
      <c r="B17" t="s">
        <v>14</v>
      </c>
      <c r="C17" s="2">
        <v>236270</v>
      </c>
      <c r="D17" s="2">
        <v>244235</v>
      </c>
      <c r="E17">
        <f t="shared" si="0"/>
        <v>480505</v>
      </c>
    </row>
    <row r="18" spans="1:5" ht="12.75">
      <c r="A18">
        <f t="shared" si="1"/>
        <v>1943</v>
      </c>
      <c r="B18" t="s">
        <v>15</v>
      </c>
      <c r="C18" s="2">
        <v>225185</v>
      </c>
      <c r="D18" s="2">
        <v>243819</v>
      </c>
      <c r="E18">
        <f t="shared" si="0"/>
        <v>469004</v>
      </c>
    </row>
    <row r="19" spans="1:5" ht="12.75">
      <c r="A19">
        <f t="shared" si="1"/>
        <v>1938</v>
      </c>
      <c r="B19" t="s">
        <v>16</v>
      </c>
      <c r="C19" s="2">
        <v>184171</v>
      </c>
      <c r="D19" s="2">
        <v>208015</v>
      </c>
      <c r="E19">
        <f t="shared" si="0"/>
        <v>392186</v>
      </c>
    </row>
    <row r="20" spans="1:5" ht="12.75">
      <c r="A20">
        <f t="shared" si="1"/>
        <v>1933</v>
      </c>
      <c r="B20" t="s">
        <v>17</v>
      </c>
      <c r="C20" s="2">
        <v>135889</v>
      </c>
      <c r="D20" s="2">
        <v>172545</v>
      </c>
      <c r="E20">
        <f t="shared" si="0"/>
        <v>308434</v>
      </c>
    </row>
    <row r="21" spans="1:5" ht="12.75">
      <c r="A21">
        <f t="shared" si="1"/>
        <v>1928</v>
      </c>
      <c r="B21" t="s">
        <v>18</v>
      </c>
      <c r="C21" s="2">
        <v>110258</v>
      </c>
      <c r="D21" s="2">
        <v>169125</v>
      </c>
      <c r="E21">
        <f t="shared" si="0"/>
        <v>279383</v>
      </c>
    </row>
    <row r="22" spans="1:5" ht="12.75">
      <c r="A22">
        <f t="shared" si="1"/>
        <v>1923</v>
      </c>
      <c r="B22" t="s">
        <v>19</v>
      </c>
      <c r="C22" s="2">
        <v>66213</v>
      </c>
      <c r="D22" s="2">
        <v>152482</v>
      </c>
      <c r="E22">
        <f t="shared" si="0"/>
        <v>218695</v>
      </c>
    </row>
    <row r="23" spans="1:5" ht="12.75">
      <c r="A23">
        <f t="shared" si="1"/>
        <v>1918</v>
      </c>
      <c r="B23" t="s">
        <v>53</v>
      </c>
      <c r="C23" s="2">
        <v>22043</v>
      </c>
      <c r="D23" s="2">
        <v>60329</v>
      </c>
      <c r="E23">
        <f t="shared" si="0"/>
        <v>82372</v>
      </c>
    </row>
    <row r="24" spans="1:5" ht="12.75">
      <c r="A24">
        <f t="shared" si="1"/>
        <v>1913</v>
      </c>
      <c r="B24" t="s">
        <v>54</v>
      </c>
      <c r="C24" s="2">
        <v>9551</v>
      </c>
      <c r="D24" s="2">
        <v>31956</v>
      </c>
      <c r="E24">
        <f t="shared" si="0"/>
        <v>41507</v>
      </c>
    </row>
    <row r="25" spans="1:5" ht="12.75">
      <c r="A25">
        <f t="shared" si="1"/>
        <v>1908</v>
      </c>
      <c r="B25" t="s">
        <v>55</v>
      </c>
      <c r="C25" s="2">
        <v>1543</v>
      </c>
      <c r="D25" s="2">
        <v>7205</v>
      </c>
      <c r="E25">
        <f t="shared" si="0"/>
        <v>8748</v>
      </c>
    </row>
    <row r="28" spans="1:2" ht="12.75">
      <c r="A28" t="s">
        <v>40</v>
      </c>
      <c r="B28" t="s">
        <v>41</v>
      </c>
    </row>
    <row r="38" spans="1:6" ht="12.75">
      <c r="A38" t="s">
        <v>26</v>
      </c>
      <c r="B38" t="s">
        <v>27</v>
      </c>
      <c r="C38" t="s">
        <v>29</v>
      </c>
      <c r="D38" t="s">
        <v>32</v>
      </c>
      <c r="E38" t="s">
        <v>33</v>
      </c>
      <c r="F38" t="s">
        <v>36</v>
      </c>
    </row>
    <row r="39" spans="1:6" ht="12.75">
      <c r="A39">
        <v>2</v>
      </c>
      <c r="B39" s="2">
        <f aca="true" t="shared" si="2" ref="B39:B56">E6</f>
        <v>389951</v>
      </c>
      <c r="C39">
        <f aca="true" t="shared" si="3" ref="C39:C56">A39*B39</f>
        <v>779902</v>
      </c>
      <c r="D39">
        <f aca="true" t="shared" si="4" ref="D39:D56">(A39-$I$40)^2</f>
        <v>1448.3557563201684</v>
      </c>
      <c r="E39">
        <f aca="true" t="shared" si="5" ref="E39:E56">D39*B39</f>
        <v>564787775.532806</v>
      </c>
      <c r="F39" s="2">
        <f>B39</f>
        <v>389951</v>
      </c>
    </row>
    <row r="40" spans="1:9" ht="12.75">
      <c r="A40">
        <v>7</v>
      </c>
      <c r="B40" s="2">
        <f t="shared" si="2"/>
        <v>426506</v>
      </c>
      <c r="C40">
        <f t="shared" si="3"/>
        <v>2985542</v>
      </c>
      <c r="D40">
        <f t="shared" si="4"/>
        <v>1092.7830620395398</v>
      </c>
      <c r="E40">
        <f t="shared" si="5"/>
        <v>466078532.65823597</v>
      </c>
      <c r="F40" s="2">
        <f aca="true" t="shared" si="6" ref="F40:F56">F39+B40</f>
        <v>816457</v>
      </c>
      <c r="H40" t="s">
        <v>30</v>
      </c>
      <c r="I40">
        <f>C62/B62</f>
        <v>40.05726942806287</v>
      </c>
    </row>
    <row r="41" spans="1:9" ht="12.75">
      <c r="A41">
        <v>12</v>
      </c>
      <c r="B41" s="2">
        <f t="shared" si="2"/>
        <v>481964</v>
      </c>
      <c r="C41">
        <f t="shared" si="3"/>
        <v>5783568</v>
      </c>
      <c r="D41">
        <f t="shared" si="4"/>
        <v>787.2103677589112</v>
      </c>
      <c r="E41">
        <f t="shared" si="5"/>
        <v>379407057.68655586</v>
      </c>
      <c r="F41" s="2">
        <f t="shared" si="6"/>
        <v>1298421</v>
      </c>
      <c r="H41" t="s">
        <v>31</v>
      </c>
      <c r="I41">
        <f>E62/B62</f>
        <v>503.09821362494523</v>
      </c>
    </row>
    <row r="42" spans="1:9" ht="12.75">
      <c r="A42">
        <v>17</v>
      </c>
      <c r="B42" s="2">
        <f t="shared" si="2"/>
        <v>481219</v>
      </c>
      <c r="C42">
        <f t="shared" si="3"/>
        <v>8180723</v>
      </c>
      <c r="D42">
        <f t="shared" si="4"/>
        <v>531.6376734782825</v>
      </c>
      <c r="E42">
        <f t="shared" si="5"/>
        <v>255834149.59354565</v>
      </c>
      <c r="F42" s="2">
        <f t="shared" si="6"/>
        <v>1779640</v>
      </c>
      <c r="H42" t="s">
        <v>34</v>
      </c>
      <c r="I42">
        <f>I41^(1/2)</f>
        <v>22.42985094968188</v>
      </c>
    </row>
    <row r="43" spans="1:6" ht="12.75">
      <c r="A43">
        <v>22</v>
      </c>
      <c r="B43" s="2">
        <f t="shared" si="2"/>
        <v>506747</v>
      </c>
      <c r="C43">
        <f t="shared" si="3"/>
        <v>11148434</v>
      </c>
      <c r="D43">
        <f t="shared" si="4"/>
        <v>326.0649791976538</v>
      </c>
      <c r="E43">
        <f t="shared" si="5"/>
        <v>165232450.01347348</v>
      </c>
      <c r="F43" s="2">
        <f t="shared" si="6"/>
        <v>2286387</v>
      </c>
    </row>
    <row r="44" spans="1:9" ht="12.75">
      <c r="A44">
        <v>27</v>
      </c>
      <c r="B44" s="2">
        <f t="shared" si="2"/>
        <v>497794</v>
      </c>
      <c r="C44">
        <f t="shared" si="3"/>
        <v>13440438</v>
      </c>
      <c r="D44">
        <f t="shared" si="4"/>
        <v>170.4922849170252</v>
      </c>
      <c r="E44">
        <f t="shared" si="5"/>
        <v>84870036.47798564</v>
      </c>
      <c r="F44" s="2">
        <f t="shared" si="6"/>
        <v>2784181</v>
      </c>
      <c r="H44" t="s">
        <v>35</v>
      </c>
      <c r="I44">
        <v>42</v>
      </c>
    </row>
    <row r="45" spans="1:9" ht="12.75">
      <c r="A45">
        <v>32</v>
      </c>
      <c r="B45" s="2">
        <f t="shared" si="2"/>
        <v>575189</v>
      </c>
      <c r="C45">
        <f t="shared" si="3"/>
        <v>18406048</v>
      </c>
      <c r="D45">
        <f t="shared" si="4"/>
        <v>64.91959063639652</v>
      </c>
      <c r="E45">
        <f t="shared" si="5"/>
        <v>37341034.41855828</v>
      </c>
      <c r="F45" s="2">
        <f t="shared" si="6"/>
        <v>3359370</v>
      </c>
      <c r="H45" t="s">
        <v>37</v>
      </c>
      <c r="I45">
        <v>42</v>
      </c>
    </row>
    <row r="46" spans="1:6" ht="12.75">
      <c r="A46">
        <v>37</v>
      </c>
      <c r="B46" s="2">
        <f t="shared" si="2"/>
        <v>687364</v>
      </c>
      <c r="C46">
        <f t="shared" si="3"/>
        <v>25432468</v>
      </c>
      <c r="D46">
        <f t="shared" si="4"/>
        <v>9.346896355767848</v>
      </c>
      <c r="E46">
        <f t="shared" si="5"/>
        <v>6424720.066686011</v>
      </c>
      <c r="F46" s="2">
        <f t="shared" si="6"/>
        <v>4046734</v>
      </c>
    </row>
    <row r="47" spans="1:6" ht="12.75">
      <c r="A47">
        <v>42</v>
      </c>
      <c r="B47" s="2">
        <f t="shared" si="2"/>
        <v>695161</v>
      </c>
      <c r="C47">
        <f t="shared" si="3"/>
        <v>29196762</v>
      </c>
      <c r="D47">
        <f t="shared" si="4"/>
        <v>3.774202075139181</v>
      </c>
      <c r="E47">
        <f t="shared" si="5"/>
        <v>2623678.0887558283</v>
      </c>
      <c r="F47" s="2">
        <f t="shared" si="6"/>
        <v>4741895</v>
      </c>
    </row>
    <row r="48" spans="1:6" ht="12.75">
      <c r="A48">
        <v>47</v>
      </c>
      <c r="B48" s="2">
        <f t="shared" si="2"/>
        <v>602840</v>
      </c>
      <c r="C48">
        <f t="shared" si="3"/>
        <v>28333480</v>
      </c>
      <c r="D48">
        <f t="shared" si="4"/>
        <v>48.20150779451051</v>
      </c>
      <c r="E48">
        <f t="shared" si="5"/>
        <v>29057796.958842717</v>
      </c>
      <c r="F48" s="2">
        <f t="shared" si="6"/>
        <v>5344735</v>
      </c>
    </row>
    <row r="49" spans="1:6" ht="12.75">
      <c r="A49">
        <v>52</v>
      </c>
      <c r="B49" s="2">
        <f t="shared" si="2"/>
        <v>505785</v>
      </c>
      <c r="C49">
        <f t="shared" si="3"/>
        <v>26300820</v>
      </c>
      <c r="D49">
        <f t="shared" si="4"/>
        <v>142.62881351388185</v>
      </c>
      <c r="E49">
        <f t="shared" si="5"/>
        <v>72139514.44311874</v>
      </c>
      <c r="F49" s="2">
        <f t="shared" si="6"/>
        <v>5850520</v>
      </c>
    </row>
    <row r="50" spans="1:6" ht="12.75">
      <c r="A50">
        <v>57</v>
      </c>
      <c r="B50" s="2">
        <f t="shared" si="2"/>
        <v>480505</v>
      </c>
      <c r="C50">
        <f t="shared" si="3"/>
        <v>27388785</v>
      </c>
      <c r="D50">
        <f t="shared" si="4"/>
        <v>287.0561192332532</v>
      </c>
      <c r="E50">
        <f t="shared" si="5"/>
        <v>137931900.5721743</v>
      </c>
      <c r="F50" s="2">
        <f t="shared" si="6"/>
        <v>6331025</v>
      </c>
    </row>
    <row r="51" spans="1:6" ht="12.75">
      <c r="A51">
        <v>62</v>
      </c>
      <c r="B51" s="2">
        <f t="shared" si="2"/>
        <v>469004</v>
      </c>
      <c r="C51">
        <f t="shared" si="3"/>
        <v>29078248</v>
      </c>
      <c r="D51">
        <f t="shared" si="4"/>
        <v>481.4834249526245</v>
      </c>
      <c r="E51">
        <f t="shared" si="5"/>
        <v>225817652.23648068</v>
      </c>
      <c r="F51" s="2">
        <f t="shared" si="6"/>
        <v>6800029</v>
      </c>
    </row>
    <row r="52" spans="1:6" ht="12.75">
      <c r="A52">
        <v>67</v>
      </c>
      <c r="B52" s="2">
        <f t="shared" si="2"/>
        <v>392186</v>
      </c>
      <c r="C52">
        <f t="shared" si="3"/>
        <v>26276462</v>
      </c>
      <c r="D52">
        <f t="shared" si="4"/>
        <v>725.9107306719958</v>
      </c>
      <c r="E52">
        <f t="shared" si="5"/>
        <v>284692025.81932735</v>
      </c>
      <c r="F52" s="2">
        <f t="shared" si="6"/>
        <v>7192215</v>
      </c>
    </row>
    <row r="53" spans="1:6" ht="12.75">
      <c r="A53">
        <v>72</v>
      </c>
      <c r="B53" s="2">
        <f t="shared" si="2"/>
        <v>308434</v>
      </c>
      <c r="C53">
        <f t="shared" si="3"/>
        <v>22207248</v>
      </c>
      <c r="D53">
        <f t="shared" si="4"/>
        <v>1020.3380363913672</v>
      </c>
      <c r="E53">
        <f t="shared" si="5"/>
        <v>314706941.9163349</v>
      </c>
      <c r="F53" s="2">
        <f t="shared" si="6"/>
        <v>7500649</v>
      </c>
    </row>
    <row r="54" spans="1:6" ht="12.75">
      <c r="A54">
        <v>77</v>
      </c>
      <c r="B54" s="2">
        <f t="shared" si="2"/>
        <v>279383</v>
      </c>
      <c r="C54">
        <f t="shared" si="3"/>
        <v>21512491</v>
      </c>
      <c r="D54">
        <f t="shared" si="4"/>
        <v>1364.7653421107384</v>
      </c>
      <c r="E54">
        <f t="shared" si="5"/>
        <v>381292235.5749244</v>
      </c>
      <c r="F54" s="2">
        <f t="shared" si="6"/>
        <v>7780032</v>
      </c>
    </row>
    <row r="55" spans="1:6" ht="12.75">
      <c r="A55">
        <v>82</v>
      </c>
      <c r="B55" s="2">
        <f t="shared" si="2"/>
        <v>218695</v>
      </c>
      <c r="C55">
        <f t="shared" si="3"/>
        <v>17932990</v>
      </c>
      <c r="D55">
        <f t="shared" si="4"/>
        <v>1759.1926478301098</v>
      </c>
      <c r="E55">
        <f t="shared" si="5"/>
        <v>384726636.11720586</v>
      </c>
      <c r="F55" s="2">
        <f t="shared" si="6"/>
        <v>7998727</v>
      </c>
    </row>
    <row r="56" spans="1:6" ht="12.75">
      <c r="A56">
        <v>87</v>
      </c>
      <c r="B56" s="2">
        <f t="shared" si="2"/>
        <v>82372</v>
      </c>
      <c r="C56">
        <f t="shared" si="3"/>
        <v>7166364</v>
      </c>
      <c r="D56">
        <f t="shared" si="4"/>
        <v>2203.619953549481</v>
      </c>
      <c r="E56">
        <f t="shared" si="5"/>
        <v>181516582.81377786</v>
      </c>
      <c r="F56" s="2">
        <f t="shared" si="6"/>
        <v>8081099</v>
      </c>
    </row>
    <row r="57" spans="1:6" ht="12.75">
      <c r="A57">
        <v>92</v>
      </c>
      <c r="B57" s="2">
        <f>E24</f>
        <v>41507</v>
      </c>
      <c r="C57">
        <f>A57*B57</f>
        <v>3818644</v>
      </c>
      <c r="D57">
        <f>(A57-$I$40)^2</f>
        <v>2698.0472592688525</v>
      </c>
      <c r="E57">
        <f>D57*B57</f>
        <v>111987847.59047227</v>
      </c>
      <c r="F57" s="2">
        <f>F56+B57</f>
        <v>8122606</v>
      </c>
    </row>
    <row r="58" spans="1:7" ht="12.75">
      <c r="A58">
        <v>97</v>
      </c>
      <c r="B58" s="2">
        <f>E25</f>
        <v>8748</v>
      </c>
      <c r="C58">
        <f>A58*B58</f>
        <v>848556</v>
      </c>
      <c r="D58">
        <f>(A58-$I$40)^2</f>
        <v>3242.474564988224</v>
      </c>
      <c r="E58">
        <f>D58*B58</f>
        <v>28365167.494516984</v>
      </c>
      <c r="F58" s="2">
        <f>F57+B58</f>
        <v>8131354</v>
      </c>
      <c r="G58">
        <f>F58/2</f>
        <v>4065677</v>
      </c>
    </row>
    <row r="62" spans="1:5" ht="12.75">
      <c r="A62" t="s">
        <v>28</v>
      </c>
      <c r="B62" s="2">
        <f>SUM(B39:B57)</f>
        <v>8122606</v>
      </c>
      <c r="C62" s="2">
        <f>SUM(C39:C57)</f>
        <v>325369417</v>
      </c>
      <c r="D62" s="2">
        <f>SUM(D39:D57)</f>
        <v>15165.828648095703</v>
      </c>
      <c r="E62" s="2">
        <f>SUM(E39:E57)</f>
        <v>4086468568.579262</v>
      </c>
    </row>
  </sheetData>
  <mergeCells count="1">
    <mergeCell ref="A1:E2"/>
  </mergeCells>
  <conditionalFormatting sqref="B39:B58">
    <cfRule type="cellIs" priority="1" dxfId="1" operator="equal" stopIfTrue="1">
      <formula>MAX($B$39:$B$56)</formula>
    </cfRule>
  </conditionalFormatting>
  <conditionalFormatting sqref="F39:F58">
    <cfRule type="cellIs" priority="2" dxfId="0" operator="between" stopIfTrue="1">
      <formula>$G$58</formula>
      <formula>$G$58+700000</formula>
    </cfRule>
  </conditionalFormatting>
  <printOptions/>
  <pageMargins left="0.75" right="0.75" top="1" bottom="1" header="0.4921259845" footer="0.4921259845"/>
  <pageSetup horizontalDpi="300" verticalDpi="300" orientation="landscape" paperSize="9" r:id="rId2"/>
  <drawing r:id="rId1"/>
</worksheet>
</file>

<file path=xl/worksheets/sheet16.xml><?xml version="1.0" encoding="utf-8"?>
<worksheet xmlns="http://schemas.openxmlformats.org/spreadsheetml/2006/main" xmlns:r="http://schemas.openxmlformats.org/officeDocument/2006/relationships">
  <dimension ref="A1:I62"/>
  <sheetViews>
    <sheetView workbookViewId="0" topLeftCell="A1">
      <selection activeCell="F39" sqref="F39:F58"/>
    </sheetView>
  </sheetViews>
  <sheetFormatPr defaultColWidth="11.421875" defaultRowHeight="12.75"/>
  <cols>
    <col min="5" max="5" width="12.7109375" style="0" bestFit="1" customWidth="1"/>
    <col min="8" max="8" width="18.8515625" style="0" bestFit="1" customWidth="1"/>
  </cols>
  <sheetData>
    <row r="1" spans="1:5" ht="12.75">
      <c r="A1" s="10" t="s">
        <v>56</v>
      </c>
      <c r="B1" s="10"/>
      <c r="C1" s="10"/>
      <c r="D1" s="10"/>
      <c r="E1" s="10"/>
    </row>
    <row r="2" spans="1:5" ht="12.75">
      <c r="A2" s="10"/>
      <c r="B2" s="10"/>
      <c r="C2" s="10"/>
      <c r="D2" s="10"/>
      <c r="E2" s="10"/>
    </row>
    <row r="5" spans="1:5" ht="12.75">
      <c r="A5" t="s">
        <v>21</v>
      </c>
      <c r="B5" t="s">
        <v>0</v>
      </c>
      <c r="C5" t="s">
        <v>1</v>
      </c>
      <c r="D5" t="s">
        <v>2</v>
      </c>
      <c r="E5" t="s">
        <v>25</v>
      </c>
    </row>
    <row r="6" spans="1:5" ht="12.75">
      <c r="A6">
        <v>2003</v>
      </c>
      <c r="B6" t="s">
        <v>3</v>
      </c>
      <c r="C6" s="8">
        <v>192354</v>
      </c>
      <c r="D6" s="8">
        <v>182557</v>
      </c>
      <c r="E6">
        <f aca="true" t="shared" si="0" ref="E6:E25">C6+D6</f>
        <v>374911</v>
      </c>
    </row>
    <row r="7" spans="1:5" ht="12.75">
      <c r="A7">
        <f aca="true" t="shared" si="1" ref="A7:A25">A6-5</f>
        <v>1998</v>
      </c>
      <c r="B7" t="s">
        <v>4</v>
      </c>
      <c r="C7" s="8">
        <v>197415</v>
      </c>
      <c r="D7" s="8">
        <v>187498</v>
      </c>
      <c r="E7">
        <f t="shared" si="0"/>
        <v>384913</v>
      </c>
    </row>
    <row r="8" spans="1:5" ht="12.75">
      <c r="A8">
        <f t="shared" si="1"/>
        <v>1993</v>
      </c>
      <c r="B8" s="1" t="s">
        <v>5</v>
      </c>
      <c r="C8" s="8">
        <v>203768</v>
      </c>
      <c r="D8" s="8">
        <v>193216</v>
      </c>
      <c r="E8">
        <f t="shared" si="0"/>
        <v>396984</v>
      </c>
    </row>
    <row r="9" spans="1:5" ht="12.75">
      <c r="A9">
        <f t="shared" si="1"/>
        <v>1988</v>
      </c>
      <c r="B9" t="s">
        <v>6</v>
      </c>
      <c r="C9" s="8">
        <v>215241</v>
      </c>
      <c r="D9" s="8">
        <v>204800</v>
      </c>
      <c r="E9">
        <f t="shared" si="0"/>
        <v>420041</v>
      </c>
    </row>
    <row r="10" spans="1:5" ht="12.75">
      <c r="A10">
        <f t="shared" si="1"/>
        <v>1983</v>
      </c>
      <c r="B10" t="s">
        <v>7</v>
      </c>
      <c r="C10" s="8">
        <v>238054</v>
      </c>
      <c r="D10" s="8">
        <v>231366</v>
      </c>
      <c r="E10">
        <f t="shared" si="0"/>
        <v>469420</v>
      </c>
    </row>
    <row r="11" spans="1:5" ht="12.75">
      <c r="A11">
        <f t="shared" si="1"/>
        <v>1978</v>
      </c>
      <c r="B11" t="s">
        <v>8</v>
      </c>
      <c r="C11" s="8">
        <v>271323</v>
      </c>
      <c r="D11" s="8">
        <v>265733</v>
      </c>
      <c r="E11">
        <f t="shared" si="0"/>
        <v>537056</v>
      </c>
    </row>
    <row r="12" spans="1:5" ht="12.75">
      <c r="A12">
        <f t="shared" si="1"/>
        <v>1973</v>
      </c>
      <c r="B12" t="s">
        <v>9</v>
      </c>
      <c r="C12" s="8">
        <v>279262</v>
      </c>
      <c r="D12" s="8">
        <v>273006</v>
      </c>
      <c r="E12">
        <f t="shared" si="0"/>
        <v>552268</v>
      </c>
    </row>
    <row r="13" spans="1:5" ht="12.75">
      <c r="A13">
        <f t="shared" si="1"/>
        <v>1968</v>
      </c>
      <c r="B13" t="s">
        <v>10</v>
      </c>
      <c r="C13" s="8">
        <v>289108</v>
      </c>
      <c r="D13" s="8">
        <v>280844</v>
      </c>
      <c r="E13">
        <f t="shared" si="0"/>
        <v>569952</v>
      </c>
    </row>
    <row r="14" spans="1:5" ht="12.75">
      <c r="A14">
        <f t="shared" si="1"/>
        <v>1963</v>
      </c>
      <c r="B14" t="s">
        <v>11</v>
      </c>
      <c r="C14" s="8">
        <v>277387</v>
      </c>
      <c r="D14" s="8">
        <v>267241</v>
      </c>
      <c r="E14">
        <f t="shared" si="0"/>
        <v>544628</v>
      </c>
    </row>
    <row r="15" spans="1:5" ht="12.75">
      <c r="A15">
        <f t="shared" si="1"/>
        <v>1958</v>
      </c>
      <c r="B15" t="s">
        <v>12</v>
      </c>
      <c r="C15" s="8">
        <v>293856</v>
      </c>
      <c r="D15" s="8">
        <v>294794</v>
      </c>
      <c r="E15">
        <f t="shared" si="0"/>
        <v>588650</v>
      </c>
    </row>
    <row r="16" spans="1:5" ht="12.75">
      <c r="A16">
        <f t="shared" si="1"/>
        <v>1953</v>
      </c>
      <c r="B16" t="s">
        <v>13</v>
      </c>
      <c r="C16" s="8">
        <v>331395</v>
      </c>
      <c r="D16" s="8">
        <v>333803</v>
      </c>
      <c r="E16">
        <f t="shared" si="0"/>
        <v>665198</v>
      </c>
    </row>
    <row r="17" spans="1:5" ht="12.75">
      <c r="A17">
        <f t="shared" si="1"/>
        <v>1948</v>
      </c>
      <c r="B17" t="s">
        <v>14</v>
      </c>
      <c r="C17" s="8">
        <v>324502</v>
      </c>
      <c r="D17" s="8">
        <v>331030</v>
      </c>
      <c r="E17">
        <f t="shared" si="0"/>
        <v>655532</v>
      </c>
    </row>
    <row r="18" spans="1:5" ht="12.75">
      <c r="A18">
        <f t="shared" si="1"/>
        <v>1943</v>
      </c>
      <c r="B18" t="s">
        <v>15</v>
      </c>
      <c r="C18" s="8">
        <v>272556</v>
      </c>
      <c r="D18" s="8">
        <v>287644</v>
      </c>
      <c r="E18">
        <f t="shared" si="0"/>
        <v>560200</v>
      </c>
    </row>
    <row r="19" spans="1:5" ht="12.75">
      <c r="A19">
        <f t="shared" si="1"/>
        <v>1938</v>
      </c>
      <c r="B19" t="s">
        <v>16</v>
      </c>
      <c r="C19" s="8">
        <v>216821</v>
      </c>
      <c r="D19" s="8">
        <v>239801</v>
      </c>
      <c r="E19">
        <f t="shared" si="0"/>
        <v>456622</v>
      </c>
    </row>
    <row r="20" spans="1:5" ht="12.75">
      <c r="A20">
        <f t="shared" si="1"/>
        <v>1933</v>
      </c>
      <c r="B20" t="s">
        <v>17</v>
      </c>
      <c r="C20" s="8">
        <v>188193</v>
      </c>
      <c r="D20" s="8">
        <v>220246</v>
      </c>
      <c r="E20">
        <f t="shared" si="0"/>
        <v>408439</v>
      </c>
    </row>
    <row r="21" spans="1:5" ht="12.75">
      <c r="A21">
        <f t="shared" si="1"/>
        <v>1928</v>
      </c>
      <c r="B21" t="s">
        <v>18</v>
      </c>
      <c r="C21" s="8">
        <v>153773</v>
      </c>
      <c r="D21" s="8">
        <v>201464</v>
      </c>
      <c r="E21">
        <f t="shared" si="0"/>
        <v>355237</v>
      </c>
    </row>
    <row r="22" spans="1:5" ht="12.75">
      <c r="A22">
        <f t="shared" si="1"/>
        <v>1923</v>
      </c>
      <c r="B22" t="s">
        <v>19</v>
      </c>
      <c r="C22" s="8">
        <v>99562</v>
      </c>
      <c r="D22" s="8">
        <v>147745</v>
      </c>
      <c r="E22">
        <f t="shared" si="0"/>
        <v>247307</v>
      </c>
    </row>
    <row r="23" spans="1:5" ht="12.75">
      <c r="A23">
        <f t="shared" si="1"/>
        <v>1918</v>
      </c>
      <c r="B23" t="s">
        <v>53</v>
      </c>
      <c r="C23" s="8">
        <v>46245</v>
      </c>
      <c r="D23" s="8">
        <v>86282</v>
      </c>
      <c r="E23">
        <f t="shared" si="0"/>
        <v>132527</v>
      </c>
    </row>
    <row r="24" spans="1:5" ht="12.75">
      <c r="A24">
        <f t="shared" si="1"/>
        <v>1913</v>
      </c>
      <c r="B24" t="s">
        <v>54</v>
      </c>
      <c r="C24" s="8">
        <v>18043</v>
      </c>
      <c r="D24" s="8">
        <v>44810</v>
      </c>
      <c r="E24">
        <f t="shared" si="0"/>
        <v>62853</v>
      </c>
    </row>
    <row r="25" spans="1:5" ht="12.75">
      <c r="A25">
        <f t="shared" si="1"/>
        <v>1908</v>
      </c>
      <c r="B25" t="s">
        <v>55</v>
      </c>
      <c r="C25" s="8">
        <v>3299</v>
      </c>
      <c r="D25" s="8">
        <v>14883</v>
      </c>
      <c r="E25">
        <f t="shared" si="0"/>
        <v>18182</v>
      </c>
    </row>
    <row r="28" spans="1:2" ht="12.75">
      <c r="A28" t="s">
        <v>40</v>
      </c>
      <c r="B28" t="s">
        <v>41</v>
      </c>
    </row>
    <row r="38" spans="1:6" ht="12.75">
      <c r="A38" t="s">
        <v>26</v>
      </c>
      <c r="B38" t="s">
        <v>27</v>
      </c>
      <c r="C38" t="s">
        <v>29</v>
      </c>
      <c r="D38" t="s">
        <v>32</v>
      </c>
      <c r="E38" t="s">
        <v>33</v>
      </c>
      <c r="F38" t="s">
        <v>36</v>
      </c>
    </row>
    <row r="39" spans="1:6" ht="12.75">
      <c r="A39">
        <v>2</v>
      </c>
      <c r="B39" s="2">
        <f aca="true" t="shared" si="2" ref="B39:B58">E6</f>
        <v>374911</v>
      </c>
      <c r="C39">
        <f aca="true" t="shared" si="3" ref="C39:C58">A39*B39</f>
        <v>749822</v>
      </c>
      <c r="D39">
        <f aca="true" t="shared" si="4" ref="D39:D58">(A39-$I$40)^2</f>
        <v>1687.408537084867</v>
      </c>
      <c r="E39">
        <f aca="true" t="shared" si="5" ref="E39:E58">D39*B39</f>
        <v>632628022.0470246</v>
      </c>
      <c r="F39" s="2">
        <f>B39</f>
        <v>374911</v>
      </c>
    </row>
    <row r="40" spans="1:9" ht="12.75">
      <c r="A40">
        <v>7</v>
      </c>
      <c r="B40" s="2">
        <f t="shared" si="2"/>
        <v>384913</v>
      </c>
      <c r="C40">
        <f t="shared" si="3"/>
        <v>2694391</v>
      </c>
      <c r="D40">
        <f t="shared" si="4"/>
        <v>1301.6277516183525</v>
      </c>
      <c r="E40">
        <f t="shared" si="5"/>
        <v>501013442.7586749</v>
      </c>
      <c r="F40" s="2">
        <f aca="true" t="shared" si="6" ref="F40:F58">F39+B40</f>
        <v>759824</v>
      </c>
      <c r="H40" t="s">
        <v>30</v>
      </c>
      <c r="I40">
        <f>C62/B62</f>
        <v>43.07807854665146</v>
      </c>
    </row>
    <row r="41" spans="1:9" ht="12.75">
      <c r="A41">
        <v>12</v>
      </c>
      <c r="B41" s="2">
        <f t="shared" si="2"/>
        <v>396984</v>
      </c>
      <c r="C41">
        <f t="shared" si="3"/>
        <v>4763808</v>
      </c>
      <c r="D41">
        <f t="shared" si="4"/>
        <v>965.8469661518378</v>
      </c>
      <c r="E41">
        <f t="shared" si="5"/>
        <v>383425792.01082116</v>
      </c>
      <c r="F41" s="2">
        <f t="shared" si="6"/>
        <v>1156808</v>
      </c>
      <c r="H41" t="s">
        <v>31</v>
      </c>
      <c r="I41">
        <f>E62/B62</f>
        <v>527.4740048721878</v>
      </c>
    </row>
    <row r="42" spans="1:9" ht="12.75">
      <c r="A42">
        <v>17</v>
      </c>
      <c r="B42" s="2">
        <f t="shared" si="2"/>
        <v>420041</v>
      </c>
      <c r="C42">
        <f t="shared" si="3"/>
        <v>7140697</v>
      </c>
      <c r="D42">
        <f t="shared" si="4"/>
        <v>680.0661806853232</v>
      </c>
      <c r="E42">
        <f t="shared" si="5"/>
        <v>285655678.60124385</v>
      </c>
      <c r="F42" s="2">
        <f t="shared" si="6"/>
        <v>1576849</v>
      </c>
      <c r="H42" t="s">
        <v>34</v>
      </c>
      <c r="I42">
        <f>I41^(1/2)</f>
        <v>22.96680223435966</v>
      </c>
    </row>
    <row r="43" spans="1:6" ht="12.75">
      <c r="A43">
        <v>22</v>
      </c>
      <c r="B43" s="2">
        <f t="shared" si="2"/>
        <v>469420</v>
      </c>
      <c r="C43">
        <f t="shared" si="3"/>
        <v>10327240</v>
      </c>
      <c r="D43">
        <f t="shared" si="4"/>
        <v>444.28539521880856</v>
      </c>
      <c r="E43">
        <f t="shared" si="5"/>
        <v>208556450.2236131</v>
      </c>
      <c r="F43" s="2">
        <f t="shared" si="6"/>
        <v>2046269</v>
      </c>
    </row>
    <row r="44" spans="1:9" ht="12.75">
      <c r="A44">
        <v>27</v>
      </c>
      <c r="B44" s="2">
        <f t="shared" si="2"/>
        <v>537056</v>
      </c>
      <c r="C44">
        <f t="shared" si="3"/>
        <v>14500512</v>
      </c>
      <c r="D44">
        <f t="shared" si="4"/>
        <v>258.50460975229396</v>
      </c>
      <c r="E44">
        <f t="shared" si="5"/>
        <v>138831451.695128</v>
      </c>
      <c r="F44" s="2">
        <f t="shared" si="6"/>
        <v>2583325</v>
      </c>
      <c r="H44" t="s">
        <v>35</v>
      </c>
      <c r="I44">
        <v>42</v>
      </c>
    </row>
    <row r="45" spans="1:9" ht="12.75">
      <c r="A45">
        <v>32</v>
      </c>
      <c r="B45" s="2">
        <f t="shared" si="2"/>
        <v>552268</v>
      </c>
      <c r="C45">
        <f t="shared" si="3"/>
        <v>17672576</v>
      </c>
      <c r="D45">
        <f t="shared" si="4"/>
        <v>122.72382428577936</v>
      </c>
      <c r="E45">
        <f t="shared" si="5"/>
        <v>67776440.99065879</v>
      </c>
      <c r="F45" s="2">
        <f t="shared" si="6"/>
        <v>3135593</v>
      </c>
      <c r="H45" t="s">
        <v>37</v>
      </c>
      <c r="I45">
        <v>52</v>
      </c>
    </row>
    <row r="46" spans="1:6" ht="12.75">
      <c r="A46">
        <v>37</v>
      </c>
      <c r="B46" s="2">
        <f t="shared" si="2"/>
        <v>569952</v>
      </c>
      <c r="C46">
        <f t="shared" si="3"/>
        <v>21088224</v>
      </c>
      <c r="D46">
        <f t="shared" si="4"/>
        <v>36.94303881926474</v>
      </c>
      <c r="E46">
        <f t="shared" si="5"/>
        <v>21055758.86111758</v>
      </c>
      <c r="F46" s="2">
        <f t="shared" si="6"/>
        <v>3705545</v>
      </c>
    </row>
    <row r="47" spans="1:6" ht="12.75">
      <c r="A47">
        <v>42</v>
      </c>
      <c r="B47" s="2">
        <f t="shared" si="2"/>
        <v>544628</v>
      </c>
      <c r="C47">
        <f t="shared" si="3"/>
        <v>22874376</v>
      </c>
      <c r="D47">
        <f t="shared" si="4"/>
        <v>1.1622533527501275</v>
      </c>
      <c r="E47">
        <f t="shared" si="5"/>
        <v>632995.7190015964</v>
      </c>
      <c r="F47" s="2">
        <f t="shared" si="6"/>
        <v>4250173</v>
      </c>
    </row>
    <row r="48" spans="1:6" ht="12.75">
      <c r="A48">
        <v>47</v>
      </c>
      <c r="B48" s="2">
        <f t="shared" si="2"/>
        <v>588650</v>
      </c>
      <c r="C48">
        <f t="shared" si="3"/>
        <v>27666550</v>
      </c>
      <c r="D48">
        <f t="shared" si="4"/>
        <v>15.381467886235512</v>
      </c>
      <c r="E48">
        <f t="shared" si="5"/>
        <v>9054301.071232535</v>
      </c>
      <c r="F48" s="2">
        <f t="shared" si="6"/>
        <v>4838823</v>
      </c>
    </row>
    <row r="49" spans="1:6" ht="12.75">
      <c r="A49">
        <v>52</v>
      </c>
      <c r="B49" s="2">
        <f t="shared" si="2"/>
        <v>665198</v>
      </c>
      <c r="C49">
        <f t="shared" si="3"/>
        <v>34590296</v>
      </c>
      <c r="D49">
        <f t="shared" si="4"/>
        <v>79.6006824197209</v>
      </c>
      <c r="E49">
        <f t="shared" si="5"/>
        <v>52950214.744233504</v>
      </c>
      <c r="F49" s="2">
        <f t="shared" si="6"/>
        <v>5504021</v>
      </c>
    </row>
    <row r="50" spans="1:6" ht="12.75">
      <c r="A50">
        <v>57</v>
      </c>
      <c r="B50" s="2">
        <f t="shared" si="2"/>
        <v>655532</v>
      </c>
      <c r="C50">
        <f t="shared" si="3"/>
        <v>37365324</v>
      </c>
      <c r="D50">
        <f t="shared" si="4"/>
        <v>193.81989695320627</v>
      </c>
      <c r="E50">
        <f t="shared" si="5"/>
        <v>127055144.68952921</v>
      </c>
      <c r="F50" s="2">
        <f t="shared" si="6"/>
        <v>6159553</v>
      </c>
    </row>
    <row r="51" spans="1:6" ht="12.75">
      <c r="A51">
        <v>62</v>
      </c>
      <c r="B51" s="2">
        <f t="shared" si="2"/>
        <v>560200</v>
      </c>
      <c r="C51">
        <f t="shared" si="3"/>
        <v>34732400</v>
      </c>
      <c r="D51">
        <f t="shared" si="4"/>
        <v>358.03911148669164</v>
      </c>
      <c r="E51">
        <f t="shared" si="5"/>
        <v>200573510.25484467</v>
      </c>
      <c r="F51" s="2">
        <f t="shared" si="6"/>
        <v>6719753</v>
      </c>
    </row>
    <row r="52" spans="1:6" ht="12.75">
      <c r="A52">
        <v>67</v>
      </c>
      <c r="B52" s="2">
        <f t="shared" si="2"/>
        <v>456622</v>
      </c>
      <c r="C52">
        <f t="shared" si="3"/>
        <v>30593674</v>
      </c>
      <c r="D52">
        <f t="shared" si="4"/>
        <v>572.258326020177</v>
      </c>
      <c r="E52">
        <f t="shared" si="5"/>
        <v>261305741.3439853</v>
      </c>
      <c r="F52" s="2">
        <f t="shared" si="6"/>
        <v>7176375</v>
      </c>
    </row>
    <row r="53" spans="1:6" ht="12.75">
      <c r="A53">
        <v>72</v>
      </c>
      <c r="B53" s="2">
        <f t="shared" si="2"/>
        <v>408439</v>
      </c>
      <c r="C53">
        <f t="shared" si="3"/>
        <v>29407608</v>
      </c>
      <c r="D53">
        <f t="shared" si="4"/>
        <v>836.4775405536624</v>
      </c>
      <c r="E53">
        <f t="shared" si="5"/>
        <v>341650050.1861973</v>
      </c>
      <c r="F53" s="2">
        <f t="shared" si="6"/>
        <v>7584814</v>
      </c>
    </row>
    <row r="54" spans="1:6" ht="12.75">
      <c r="A54">
        <v>77</v>
      </c>
      <c r="B54" s="2">
        <f t="shared" si="2"/>
        <v>355237</v>
      </c>
      <c r="C54">
        <f t="shared" si="3"/>
        <v>27353249</v>
      </c>
      <c r="D54">
        <f t="shared" si="4"/>
        <v>1150.6967550871477</v>
      </c>
      <c r="E54">
        <f t="shared" si="5"/>
        <v>408770063.1868931</v>
      </c>
      <c r="F54" s="2">
        <f t="shared" si="6"/>
        <v>7940051</v>
      </c>
    </row>
    <row r="55" spans="1:6" ht="12.75">
      <c r="A55">
        <v>82</v>
      </c>
      <c r="B55" s="2">
        <f t="shared" si="2"/>
        <v>247307</v>
      </c>
      <c r="C55">
        <f t="shared" si="3"/>
        <v>20279174</v>
      </c>
      <c r="D55">
        <f t="shared" si="4"/>
        <v>1514.9159696206332</v>
      </c>
      <c r="E55">
        <f t="shared" si="5"/>
        <v>374649323.6989699</v>
      </c>
      <c r="F55" s="2">
        <f t="shared" si="6"/>
        <v>8187358</v>
      </c>
    </row>
    <row r="56" spans="1:6" ht="12.75">
      <c r="A56">
        <v>87</v>
      </c>
      <c r="B56" s="2">
        <f t="shared" si="2"/>
        <v>132527</v>
      </c>
      <c r="C56">
        <f t="shared" si="3"/>
        <v>11529849</v>
      </c>
      <c r="D56">
        <f t="shared" si="4"/>
        <v>1929.1351841541186</v>
      </c>
      <c r="E56">
        <f t="shared" si="5"/>
        <v>255662498.55039287</v>
      </c>
      <c r="F56" s="2">
        <f t="shared" si="6"/>
        <v>8319885</v>
      </c>
    </row>
    <row r="57" spans="1:6" ht="12.75">
      <c r="A57">
        <v>92</v>
      </c>
      <c r="B57" s="2">
        <f t="shared" si="2"/>
        <v>62853</v>
      </c>
      <c r="C57">
        <f t="shared" si="3"/>
        <v>5782476</v>
      </c>
      <c r="D57">
        <f t="shared" si="4"/>
        <v>2393.354398687604</v>
      </c>
      <c r="E57">
        <f t="shared" si="5"/>
        <v>150429504.02071196</v>
      </c>
      <c r="F57" s="2">
        <f t="shared" si="6"/>
        <v>8382738</v>
      </c>
    </row>
    <row r="58" spans="1:7" ht="12.75">
      <c r="A58">
        <v>97</v>
      </c>
      <c r="B58" s="2">
        <f t="shared" si="2"/>
        <v>18182</v>
      </c>
      <c r="C58">
        <f t="shared" si="3"/>
        <v>1763654</v>
      </c>
      <c r="D58">
        <f t="shared" si="4"/>
        <v>2907.5736132210895</v>
      </c>
      <c r="E58">
        <f t="shared" si="5"/>
        <v>52865503.43558585</v>
      </c>
      <c r="F58" s="2">
        <f t="shared" si="6"/>
        <v>8400920</v>
      </c>
      <c r="G58">
        <f>F58/2</f>
        <v>4200460</v>
      </c>
    </row>
    <row r="62" spans="1:5" ht="12.75">
      <c r="A62" t="s">
        <v>28</v>
      </c>
      <c r="B62" s="2">
        <f>SUM(B39:B57)</f>
        <v>8382738</v>
      </c>
      <c r="C62" s="2">
        <f>SUM(C39:C57)</f>
        <v>361112246</v>
      </c>
      <c r="D62" s="2">
        <f>SUM(D39:D57)</f>
        <v>14542.247889838472</v>
      </c>
      <c r="E62" s="2">
        <f>SUM(E39:E57)</f>
        <v>4421676384.654274</v>
      </c>
    </row>
  </sheetData>
  <mergeCells count="1">
    <mergeCell ref="A1:E2"/>
  </mergeCells>
  <conditionalFormatting sqref="B39:B58">
    <cfRule type="cellIs" priority="1" dxfId="1" operator="equal" stopIfTrue="1">
      <formula>MAX($B$39:$B$56)</formula>
    </cfRule>
  </conditionalFormatting>
  <conditionalFormatting sqref="F39:F58">
    <cfRule type="cellIs" priority="2" dxfId="0" operator="between" stopIfTrue="1">
      <formula>$G$58</formula>
      <formula>$G$58+600000</formula>
    </cfRule>
  </conditionalFormatting>
  <printOptions/>
  <pageMargins left="0.75" right="0.75" top="1" bottom="1" header="0.4921259845" footer="0.4921259845"/>
  <pageSetup horizontalDpi="300" verticalDpi="300" orientation="landscape" paperSize="9" r:id="rId2"/>
  <drawing r:id="rId1"/>
</worksheet>
</file>

<file path=xl/worksheets/sheet17.xml><?xml version="1.0" encoding="utf-8"?>
<worksheet xmlns="http://schemas.openxmlformats.org/spreadsheetml/2006/main" xmlns:r="http://schemas.openxmlformats.org/officeDocument/2006/relationships">
  <dimension ref="A1:I62"/>
  <sheetViews>
    <sheetView workbookViewId="0" topLeftCell="A1">
      <selection activeCell="J39" sqref="J39"/>
    </sheetView>
  </sheetViews>
  <sheetFormatPr defaultColWidth="11.421875" defaultRowHeight="12.75"/>
  <cols>
    <col min="5" max="5" width="12.7109375" style="0" bestFit="1" customWidth="1"/>
    <col min="8" max="8" width="18.8515625" style="0" bestFit="1" customWidth="1"/>
  </cols>
  <sheetData>
    <row r="1" spans="1:5" ht="12.75">
      <c r="A1" s="10" t="s">
        <v>57</v>
      </c>
      <c r="B1" s="10"/>
      <c r="C1" s="10"/>
      <c r="D1" s="10"/>
      <c r="E1" s="10"/>
    </row>
    <row r="2" spans="1:5" ht="12.75">
      <c r="A2" s="10"/>
      <c r="B2" s="10"/>
      <c r="C2" s="10"/>
      <c r="D2" s="10"/>
      <c r="E2" s="10"/>
    </row>
    <row r="5" spans="1:5" ht="12.75">
      <c r="A5" t="s">
        <v>21</v>
      </c>
      <c r="B5" t="s">
        <v>0</v>
      </c>
      <c r="C5" t="s">
        <v>1</v>
      </c>
      <c r="D5" t="s">
        <v>2</v>
      </c>
      <c r="E5" t="s">
        <v>25</v>
      </c>
    </row>
    <row r="6" spans="1:5" ht="12.75">
      <c r="A6">
        <v>2003</v>
      </c>
      <c r="B6" t="s">
        <v>3</v>
      </c>
      <c r="C6">
        <v>179586</v>
      </c>
      <c r="D6">
        <v>170418</v>
      </c>
      <c r="E6">
        <f aca="true" t="shared" si="0" ref="E6:E25">C6+D6</f>
        <v>350004</v>
      </c>
    </row>
    <row r="7" spans="1:5" ht="12.75">
      <c r="A7">
        <f aca="true" t="shared" si="1" ref="A7:A25">A6-5</f>
        <v>1998</v>
      </c>
      <c r="B7" t="s">
        <v>4</v>
      </c>
      <c r="C7">
        <v>190876</v>
      </c>
      <c r="D7">
        <v>181231</v>
      </c>
      <c r="E7">
        <f t="shared" si="0"/>
        <v>372107</v>
      </c>
    </row>
    <row r="8" spans="1:5" ht="12.75">
      <c r="A8">
        <f t="shared" si="1"/>
        <v>1993</v>
      </c>
      <c r="B8" s="1" t="s">
        <v>5</v>
      </c>
      <c r="C8">
        <v>200159</v>
      </c>
      <c r="D8">
        <v>189727</v>
      </c>
      <c r="E8">
        <f t="shared" si="0"/>
        <v>389886</v>
      </c>
    </row>
    <row r="9" spans="1:5" ht="12.75">
      <c r="A9">
        <f t="shared" si="1"/>
        <v>1988</v>
      </c>
      <c r="B9" t="s">
        <v>6</v>
      </c>
      <c r="C9">
        <v>207200</v>
      </c>
      <c r="D9">
        <v>196547</v>
      </c>
      <c r="E9">
        <f t="shared" si="0"/>
        <v>403747</v>
      </c>
    </row>
    <row r="10" spans="1:5" ht="12.75">
      <c r="A10">
        <f t="shared" si="1"/>
        <v>1983</v>
      </c>
      <c r="B10" t="s">
        <v>7</v>
      </c>
      <c r="C10">
        <v>218298</v>
      </c>
      <c r="D10">
        <v>211747</v>
      </c>
      <c r="E10">
        <f t="shared" si="0"/>
        <v>430045</v>
      </c>
    </row>
    <row r="11" spans="1:5" ht="12.75">
      <c r="A11">
        <f t="shared" si="1"/>
        <v>1978</v>
      </c>
      <c r="B11" t="s">
        <v>8</v>
      </c>
      <c r="C11">
        <v>236050</v>
      </c>
      <c r="D11">
        <v>231365</v>
      </c>
      <c r="E11">
        <f t="shared" si="0"/>
        <v>467415</v>
      </c>
    </row>
    <row r="12" spans="1:5" ht="12.75">
      <c r="A12">
        <f t="shared" si="1"/>
        <v>1973</v>
      </c>
      <c r="B12" t="s">
        <v>9</v>
      </c>
      <c r="C12">
        <v>259070</v>
      </c>
      <c r="D12">
        <v>252796</v>
      </c>
      <c r="E12">
        <f t="shared" si="0"/>
        <v>511866</v>
      </c>
    </row>
    <row r="13" spans="1:5" ht="12.75">
      <c r="A13">
        <f t="shared" si="1"/>
        <v>1968</v>
      </c>
      <c r="B13" t="s">
        <v>10</v>
      </c>
      <c r="C13">
        <v>285270</v>
      </c>
      <c r="D13">
        <v>277396</v>
      </c>
      <c r="E13">
        <f t="shared" si="0"/>
        <v>562666</v>
      </c>
    </row>
    <row r="14" spans="1:5" ht="12.75">
      <c r="A14">
        <f t="shared" si="1"/>
        <v>1963</v>
      </c>
      <c r="B14" t="s">
        <v>11</v>
      </c>
      <c r="C14">
        <v>285657</v>
      </c>
      <c r="D14">
        <v>278508</v>
      </c>
      <c r="E14">
        <f t="shared" si="0"/>
        <v>564165</v>
      </c>
    </row>
    <row r="15" spans="1:5" ht="12.75">
      <c r="A15">
        <f t="shared" si="1"/>
        <v>1958</v>
      </c>
      <c r="B15" t="s">
        <v>12</v>
      </c>
      <c r="C15">
        <v>286053</v>
      </c>
      <c r="D15">
        <v>281357</v>
      </c>
      <c r="E15">
        <f t="shared" si="0"/>
        <v>567410</v>
      </c>
    </row>
    <row r="16" spans="1:5" ht="12.75">
      <c r="A16">
        <f t="shared" si="1"/>
        <v>1953</v>
      </c>
      <c r="B16" t="s">
        <v>13</v>
      </c>
      <c r="C16">
        <v>269400</v>
      </c>
      <c r="D16">
        <v>265236</v>
      </c>
      <c r="E16">
        <f t="shared" si="0"/>
        <v>534636</v>
      </c>
    </row>
    <row r="17" spans="1:5" ht="12.75">
      <c r="A17">
        <f t="shared" si="1"/>
        <v>1948</v>
      </c>
      <c r="B17" t="s">
        <v>14</v>
      </c>
      <c r="C17">
        <v>278939</v>
      </c>
      <c r="D17">
        <v>288196</v>
      </c>
      <c r="E17">
        <f t="shared" si="0"/>
        <v>567135</v>
      </c>
    </row>
    <row r="18" spans="1:5" ht="12.75">
      <c r="A18">
        <f t="shared" si="1"/>
        <v>1943</v>
      </c>
      <c r="B18" t="s">
        <v>15</v>
      </c>
      <c r="C18">
        <v>306284</v>
      </c>
      <c r="D18">
        <v>321813</v>
      </c>
      <c r="E18">
        <f t="shared" si="0"/>
        <v>628097</v>
      </c>
    </row>
    <row r="19" spans="1:5" ht="12.75">
      <c r="A19">
        <f t="shared" si="1"/>
        <v>1938</v>
      </c>
      <c r="B19" t="s">
        <v>16</v>
      </c>
      <c r="C19">
        <v>290618</v>
      </c>
      <c r="D19">
        <v>314032</v>
      </c>
      <c r="E19">
        <f t="shared" si="0"/>
        <v>604650</v>
      </c>
    </row>
    <row r="20" spans="1:5" ht="12.75">
      <c r="A20">
        <f t="shared" si="1"/>
        <v>1933</v>
      </c>
      <c r="B20" t="s">
        <v>17</v>
      </c>
      <c r="C20">
        <v>232146</v>
      </c>
      <c r="D20">
        <v>266350</v>
      </c>
      <c r="E20">
        <f t="shared" si="0"/>
        <v>498496</v>
      </c>
    </row>
    <row r="21" spans="1:5" ht="12.75">
      <c r="A21">
        <f t="shared" si="1"/>
        <v>1928</v>
      </c>
      <c r="B21" t="s">
        <v>18</v>
      </c>
      <c r="C21">
        <v>167653</v>
      </c>
      <c r="D21">
        <v>210973</v>
      </c>
      <c r="E21">
        <f t="shared" si="0"/>
        <v>378626</v>
      </c>
    </row>
    <row r="22" spans="1:5" ht="12.75">
      <c r="A22">
        <f t="shared" si="1"/>
        <v>1923</v>
      </c>
      <c r="B22" t="s">
        <v>19</v>
      </c>
      <c r="C22">
        <v>120647</v>
      </c>
      <c r="D22">
        <v>171307</v>
      </c>
      <c r="E22">
        <f t="shared" si="0"/>
        <v>291954</v>
      </c>
    </row>
    <row r="23" spans="1:5" ht="12.75">
      <c r="A23">
        <f t="shared" si="1"/>
        <v>1918</v>
      </c>
      <c r="B23" t="s">
        <v>53</v>
      </c>
      <c r="C23">
        <v>69774</v>
      </c>
      <c r="D23">
        <v>120297</v>
      </c>
      <c r="E23">
        <f t="shared" si="0"/>
        <v>190071</v>
      </c>
    </row>
    <row r="24" spans="1:5" ht="12.75">
      <c r="A24">
        <f t="shared" si="1"/>
        <v>1913</v>
      </c>
      <c r="B24" t="s">
        <v>54</v>
      </c>
      <c r="C24">
        <v>27405</v>
      </c>
      <c r="D24">
        <v>57883</v>
      </c>
      <c r="E24">
        <f t="shared" si="0"/>
        <v>85288</v>
      </c>
    </row>
    <row r="25" spans="1:5" ht="12.75">
      <c r="A25">
        <f t="shared" si="1"/>
        <v>1908</v>
      </c>
      <c r="B25" t="s">
        <v>55</v>
      </c>
      <c r="C25">
        <v>5406</v>
      </c>
      <c r="D25">
        <v>17142</v>
      </c>
      <c r="E25">
        <f t="shared" si="0"/>
        <v>22548</v>
      </c>
    </row>
    <row r="28" spans="1:2" ht="12.75">
      <c r="A28" t="s">
        <v>40</v>
      </c>
      <c r="B28" t="s">
        <v>41</v>
      </c>
    </row>
    <row r="38" spans="1:6" ht="12.75">
      <c r="A38" t="s">
        <v>26</v>
      </c>
      <c r="B38" t="s">
        <v>27</v>
      </c>
      <c r="C38" t="s">
        <v>29</v>
      </c>
      <c r="D38" t="s">
        <v>32</v>
      </c>
      <c r="E38" t="s">
        <v>33</v>
      </c>
      <c r="F38" t="s">
        <v>36</v>
      </c>
    </row>
    <row r="39" spans="1:6" ht="12.75">
      <c r="A39">
        <v>2</v>
      </c>
      <c r="B39" s="2">
        <f aca="true" t="shared" si="2" ref="B39:B58">E6</f>
        <v>350004</v>
      </c>
      <c r="C39">
        <f aca="true" t="shared" si="3" ref="C39:C58">A39*B39</f>
        <v>700008</v>
      </c>
      <c r="D39">
        <f aca="true" t="shared" si="4" ref="D39:D58">(A39-$I$40)^2</f>
        <v>1844.0685653028388</v>
      </c>
      <c r="E39">
        <f aca="true" t="shared" si="5" ref="E39:E58">D39*B39</f>
        <v>645431374.1302547</v>
      </c>
      <c r="F39" s="2">
        <f>B39</f>
        <v>350004</v>
      </c>
    </row>
    <row r="40" spans="1:9" ht="12.75">
      <c r="A40">
        <v>7</v>
      </c>
      <c r="B40" s="2">
        <f t="shared" si="2"/>
        <v>372107</v>
      </c>
      <c r="C40">
        <f t="shared" si="3"/>
        <v>2604749</v>
      </c>
      <c r="D40">
        <f t="shared" si="4"/>
        <v>1439.642370794069</v>
      </c>
      <c r="E40">
        <f t="shared" si="5"/>
        <v>535701003.66906863</v>
      </c>
      <c r="F40" s="2">
        <f aca="true" t="shared" si="6" ref="F40:F58">F39+B40</f>
        <v>722111</v>
      </c>
      <c r="H40" t="s">
        <v>30</v>
      </c>
      <c r="I40">
        <f>C62/B62</f>
        <v>44.94261945087699</v>
      </c>
    </row>
    <row r="41" spans="1:9" ht="12.75">
      <c r="A41">
        <v>12</v>
      </c>
      <c r="B41" s="2">
        <f t="shared" si="2"/>
        <v>389886</v>
      </c>
      <c r="C41">
        <f t="shared" si="3"/>
        <v>4678632</v>
      </c>
      <c r="D41">
        <f t="shared" si="4"/>
        <v>1085.216176285299</v>
      </c>
      <c r="E41">
        <f t="shared" si="5"/>
        <v>423110594.1071701</v>
      </c>
      <c r="F41" s="2">
        <f t="shared" si="6"/>
        <v>1111997</v>
      </c>
      <c r="H41" t="s">
        <v>31</v>
      </c>
      <c r="I41">
        <f>E62/B62</f>
        <v>558.5557240741084</v>
      </c>
    </row>
    <row r="42" spans="1:9" ht="12.75">
      <c r="A42">
        <v>17</v>
      </c>
      <c r="B42" s="2">
        <f t="shared" si="2"/>
        <v>403747</v>
      </c>
      <c r="C42">
        <f t="shared" si="3"/>
        <v>6863699</v>
      </c>
      <c r="D42">
        <f t="shared" si="4"/>
        <v>780.7899817765291</v>
      </c>
      <c r="E42">
        <f t="shared" si="5"/>
        <v>315241612.7723283</v>
      </c>
      <c r="F42" s="2">
        <f t="shared" si="6"/>
        <v>1515744</v>
      </c>
      <c r="H42" t="s">
        <v>34</v>
      </c>
      <c r="I42">
        <f>I41^(1/2)</f>
        <v>23.63378353277588</v>
      </c>
    </row>
    <row r="43" spans="1:6" ht="12.75">
      <c r="A43">
        <v>22</v>
      </c>
      <c r="B43" s="2">
        <f t="shared" si="2"/>
        <v>430045</v>
      </c>
      <c r="C43">
        <f t="shared" si="3"/>
        <v>9460990</v>
      </c>
      <c r="D43">
        <f t="shared" si="4"/>
        <v>526.3637872677592</v>
      </c>
      <c r="E43">
        <f t="shared" si="5"/>
        <v>226360114.8955635</v>
      </c>
      <c r="F43" s="2">
        <f t="shared" si="6"/>
        <v>1945789</v>
      </c>
    </row>
    <row r="44" spans="1:9" ht="12.75">
      <c r="A44">
        <v>27</v>
      </c>
      <c r="B44" s="2">
        <f t="shared" si="2"/>
        <v>467415</v>
      </c>
      <c r="C44">
        <f t="shared" si="3"/>
        <v>12620205</v>
      </c>
      <c r="D44">
        <f t="shared" si="4"/>
        <v>321.9375927589893</v>
      </c>
      <c r="E44">
        <f t="shared" si="5"/>
        <v>150478459.91944298</v>
      </c>
      <c r="F44" s="2">
        <f t="shared" si="6"/>
        <v>2413204</v>
      </c>
      <c r="H44" t="s">
        <v>35</v>
      </c>
      <c r="I44">
        <v>47</v>
      </c>
    </row>
    <row r="45" spans="1:9" ht="12.75">
      <c r="A45">
        <v>32</v>
      </c>
      <c r="B45" s="2">
        <f t="shared" si="2"/>
        <v>511866</v>
      </c>
      <c r="C45">
        <f t="shared" si="3"/>
        <v>16379712</v>
      </c>
      <c r="D45">
        <f t="shared" si="4"/>
        <v>167.5113982502194</v>
      </c>
      <c r="E45">
        <f t="shared" si="5"/>
        <v>85743389.3767468</v>
      </c>
      <c r="F45" s="2">
        <f t="shared" si="6"/>
        <v>2925070</v>
      </c>
      <c r="H45" t="s">
        <v>37</v>
      </c>
      <c r="I45">
        <v>62</v>
      </c>
    </row>
    <row r="46" spans="1:6" ht="12.75">
      <c r="A46">
        <v>37</v>
      </c>
      <c r="B46" s="2">
        <f t="shared" si="2"/>
        <v>562666</v>
      </c>
      <c r="C46">
        <f t="shared" si="3"/>
        <v>20818642</v>
      </c>
      <c r="D46">
        <f t="shared" si="4"/>
        <v>63.08520374144949</v>
      </c>
      <c r="E46">
        <f t="shared" si="5"/>
        <v>35495899.24838642</v>
      </c>
      <c r="F46" s="2">
        <f t="shared" si="6"/>
        <v>3487736</v>
      </c>
    </row>
    <row r="47" spans="1:6" ht="12.75">
      <c r="A47">
        <v>42</v>
      </c>
      <c r="B47" s="2">
        <f t="shared" si="2"/>
        <v>564165</v>
      </c>
      <c r="C47">
        <f t="shared" si="3"/>
        <v>23694930</v>
      </c>
      <c r="D47">
        <f t="shared" si="4"/>
        <v>8.659009232679596</v>
      </c>
      <c r="E47">
        <f t="shared" si="5"/>
        <v>4885109.943754684</v>
      </c>
      <c r="F47" s="2">
        <f t="shared" si="6"/>
        <v>4051901</v>
      </c>
    </row>
    <row r="48" spans="1:6" ht="12.75">
      <c r="A48">
        <v>47</v>
      </c>
      <c r="B48" s="2">
        <f t="shared" si="2"/>
        <v>567410</v>
      </c>
      <c r="C48">
        <f t="shared" si="3"/>
        <v>26668270</v>
      </c>
      <c r="D48">
        <f t="shared" si="4"/>
        <v>4.2328147239097</v>
      </c>
      <c r="E48">
        <f t="shared" si="5"/>
        <v>2401741.4024936026</v>
      </c>
      <c r="F48" s="2">
        <f t="shared" si="6"/>
        <v>4619311</v>
      </c>
    </row>
    <row r="49" spans="1:6" ht="12.75">
      <c r="A49">
        <v>52</v>
      </c>
      <c r="B49" s="2">
        <f t="shared" si="2"/>
        <v>534636</v>
      </c>
      <c r="C49">
        <f t="shared" si="3"/>
        <v>27801072</v>
      </c>
      <c r="D49">
        <f t="shared" si="4"/>
        <v>49.8066202151398</v>
      </c>
      <c r="E49">
        <f t="shared" si="5"/>
        <v>26628412.205341484</v>
      </c>
      <c r="F49" s="2">
        <f t="shared" si="6"/>
        <v>5153947</v>
      </c>
    </row>
    <row r="50" spans="1:6" ht="12.75">
      <c r="A50">
        <v>57</v>
      </c>
      <c r="B50" s="2">
        <f t="shared" si="2"/>
        <v>567135</v>
      </c>
      <c r="C50">
        <f t="shared" si="3"/>
        <v>32326695</v>
      </c>
      <c r="D50">
        <f t="shared" si="4"/>
        <v>145.38042570636992</v>
      </c>
      <c r="E50">
        <f t="shared" si="5"/>
        <v>82450327.7329821</v>
      </c>
      <c r="F50" s="2">
        <f t="shared" si="6"/>
        <v>5721082</v>
      </c>
    </row>
    <row r="51" spans="1:6" ht="12.75">
      <c r="A51">
        <v>62</v>
      </c>
      <c r="B51" s="2">
        <f t="shared" si="2"/>
        <v>628097</v>
      </c>
      <c r="C51">
        <f t="shared" si="3"/>
        <v>38942014</v>
      </c>
      <c r="D51">
        <f t="shared" si="4"/>
        <v>290.9542311976</v>
      </c>
      <c r="E51">
        <f t="shared" si="5"/>
        <v>182747479.75251895</v>
      </c>
      <c r="F51" s="2">
        <f t="shared" si="6"/>
        <v>6349179</v>
      </c>
    </row>
    <row r="52" spans="1:6" ht="12.75">
      <c r="A52">
        <v>67</v>
      </c>
      <c r="B52" s="2">
        <f t="shared" si="2"/>
        <v>604650</v>
      </c>
      <c r="C52">
        <f t="shared" si="3"/>
        <v>40511550</v>
      </c>
      <c r="D52">
        <f t="shared" si="4"/>
        <v>486.5280366888301</v>
      </c>
      <c r="E52">
        <f t="shared" si="5"/>
        <v>294179177.3839011</v>
      </c>
      <c r="F52" s="2">
        <f t="shared" si="6"/>
        <v>6953829</v>
      </c>
    </row>
    <row r="53" spans="1:6" ht="12.75">
      <c r="A53">
        <v>72</v>
      </c>
      <c r="B53" s="2">
        <f t="shared" si="2"/>
        <v>498496</v>
      </c>
      <c r="C53">
        <f t="shared" si="3"/>
        <v>35891712</v>
      </c>
      <c r="D53">
        <f t="shared" si="4"/>
        <v>732.1018421800602</v>
      </c>
      <c r="E53">
        <f t="shared" si="5"/>
        <v>364949839.9193913</v>
      </c>
      <c r="F53" s="2">
        <f t="shared" si="6"/>
        <v>7452325</v>
      </c>
    </row>
    <row r="54" spans="1:6" ht="12.75">
      <c r="A54">
        <v>77</v>
      </c>
      <c r="B54" s="2">
        <f t="shared" si="2"/>
        <v>378626</v>
      </c>
      <c r="C54">
        <f t="shared" si="3"/>
        <v>29154202</v>
      </c>
      <c r="D54">
        <f t="shared" si="4"/>
        <v>1027.6756476712903</v>
      </c>
      <c r="E54">
        <f t="shared" si="5"/>
        <v>389104719.77519</v>
      </c>
      <c r="F54" s="2">
        <f t="shared" si="6"/>
        <v>7830951</v>
      </c>
    </row>
    <row r="55" spans="1:6" ht="12.75">
      <c r="A55">
        <v>82</v>
      </c>
      <c r="B55" s="2">
        <f t="shared" si="2"/>
        <v>291954</v>
      </c>
      <c r="C55">
        <f t="shared" si="3"/>
        <v>23940228</v>
      </c>
      <c r="D55">
        <f t="shared" si="4"/>
        <v>1373.2494531625205</v>
      </c>
      <c r="E55">
        <f t="shared" si="5"/>
        <v>400925670.8486105</v>
      </c>
      <c r="F55" s="2">
        <f t="shared" si="6"/>
        <v>8122905</v>
      </c>
    </row>
    <row r="56" spans="1:6" ht="12.75">
      <c r="A56">
        <v>87</v>
      </c>
      <c r="B56" s="2">
        <f t="shared" si="2"/>
        <v>190071</v>
      </c>
      <c r="C56">
        <f t="shared" si="3"/>
        <v>16536177</v>
      </c>
      <c r="D56">
        <f t="shared" si="4"/>
        <v>1768.8232586537506</v>
      </c>
      <c r="E56">
        <f t="shared" si="5"/>
        <v>336202005.595577</v>
      </c>
      <c r="F56" s="2">
        <f t="shared" si="6"/>
        <v>8312976</v>
      </c>
    </row>
    <row r="57" spans="1:6" ht="12.75">
      <c r="A57">
        <v>92</v>
      </c>
      <c r="B57" s="2">
        <f t="shared" si="2"/>
        <v>85288</v>
      </c>
      <c r="C57">
        <f t="shared" si="3"/>
        <v>7846496</v>
      </c>
      <c r="D57">
        <f t="shared" si="4"/>
        <v>2214.3970641449805</v>
      </c>
      <c r="E57">
        <f t="shared" si="5"/>
        <v>188861496.8067971</v>
      </c>
      <c r="F57" s="2">
        <f t="shared" si="6"/>
        <v>8398264</v>
      </c>
    </row>
    <row r="58" spans="1:7" ht="12.75">
      <c r="A58">
        <v>97</v>
      </c>
      <c r="B58" s="2">
        <f t="shared" si="2"/>
        <v>22548</v>
      </c>
      <c r="C58">
        <f t="shared" si="3"/>
        <v>2187156</v>
      </c>
      <c r="D58">
        <f t="shared" si="4"/>
        <v>2709.970869636211</v>
      </c>
      <c r="E58">
        <f t="shared" si="5"/>
        <v>61104423.168557286</v>
      </c>
      <c r="F58" s="2">
        <f t="shared" si="6"/>
        <v>8420812</v>
      </c>
      <c r="G58">
        <f>F58/2</f>
        <v>4210406</v>
      </c>
    </row>
    <row r="62" spans="1:5" ht="12.75">
      <c r="A62" t="s">
        <v>28</v>
      </c>
      <c r="B62" s="2">
        <f>SUM(B39:B57)</f>
        <v>8398264</v>
      </c>
      <c r="C62" s="2">
        <f>SUM(C39:C57)</f>
        <v>377439983</v>
      </c>
      <c r="D62" s="2">
        <f>SUM(D39:D57)</f>
        <v>14330.423479754285</v>
      </c>
      <c r="E62" s="2">
        <f>SUM(E39:E57)</f>
        <v>4690898429.485518</v>
      </c>
    </row>
  </sheetData>
  <mergeCells count="1">
    <mergeCell ref="A1:E2"/>
  </mergeCells>
  <conditionalFormatting sqref="B39:B58">
    <cfRule type="cellIs" priority="1" dxfId="1" operator="equal" stopIfTrue="1">
      <formula>MAX($B$39:$B$56)</formula>
    </cfRule>
  </conditionalFormatting>
  <conditionalFormatting sqref="F39:F58">
    <cfRule type="cellIs" priority="2" dxfId="0" operator="between" stopIfTrue="1">
      <formula>$G$58</formula>
      <formula>$G$58+600000</formula>
    </cfRule>
  </conditionalFormatting>
  <printOptions/>
  <pageMargins left="0.75" right="0.75" top="1" bottom="1" header="0.4921259845" footer="0.4921259845"/>
  <pageSetup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dimension ref="A1:I62"/>
  <sheetViews>
    <sheetView workbookViewId="0" topLeftCell="A1">
      <selection activeCell="I44" sqref="I44"/>
    </sheetView>
  </sheetViews>
  <sheetFormatPr defaultColWidth="11.421875" defaultRowHeight="12.75"/>
  <cols>
    <col min="5" max="5" width="12.7109375" style="0" bestFit="1" customWidth="1"/>
    <col min="8" max="8" width="18.8515625" style="0" bestFit="1" customWidth="1"/>
  </cols>
  <sheetData>
    <row r="1" spans="1:5" ht="12.75">
      <c r="A1" s="10" t="s">
        <v>58</v>
      </c>
      <c r="B1" s="10"/>
      <c r="C1" s="10"/>
      <c r="D1" s="10"/>
      <c r="E1" s="10"/>
    </row>
    <row r="2" spans="1:5" ht="12.75">
      <c r="A2" s="10"/>
      <c r="B2" s="10"/>
      <c r="C2" s="10"/>
      <c r="D2" s="10"/>
      <c r="E2" s="10"/>
    </row>
    <row r="5" spans="1:5" ht="12.75">
      <c r="A5" t="s">
        <v>21</v>
      </c>
      <c r="B5" t="s">
        <v>0</v>
      </c>
      <c r="C5" t="s">
        <v>1</v>
      </c>
      <c r="D5" t="s">
        <v>2</v>
      </c>
      <c r="E5" t="s">
        <v>25</v>
      </c>
    </row>
    <row r="6" spans="1:5" ht="12.75">
      <c r="A6">
        <v>2003</v>
      </c>
      <c r="B6" t="s">
        <v>3</v>
      </c>
      <c r="C6" s="2">
        <v>168248</v>
      </c>
      <c r="D6" s="2">
        <v>159645</v>
      </c>
      <c r="E6">
        <f aca="true" t="shared" si="0" ref="E6:E25">C6+D6</f>
        <v>327893</v>
      </c>
    </row>
    <row r="7" spans="1:5" ht="12.75">
      <c r="A7">
        <f aca="true" t="shared" si="1" ref="A7:A25">A6-5</f>
        <v>1998</v>
      </c>
      <c r="B7" t="s">
        <v>4</v>
      </c>
      <c r="C7" s="2">
        <v>176503</v>
      </c>
      <c r="D7" s="2">
        <v>167563</v>
      </c>
      <c r="E7">
        <f t="shared" si="0"/>
        <v>344066</v>
      </c>
    </row>
    <row r="8" spans="1:5" ht="12.75">
      <c r="A8">
        <f t="shared" si="1"/>
        <v>1993</v>
      </c>
      <c r="B8" s="1" t="s">
        <v>5</v>
      </c>
      <c r="C8" s="2">
        <v>187689</v>
      </c>
      <c r="D8" s="2">
        <v>177861</v>
      </c>
      <c r="E8">
        <f t="shared" si="0"/>
        <v>365550</v>
      </c>
    </row>
    <row r="9" spans="1:5" ht="12.75">
      <c r="A9">
        <f t="shared" si="1"/>
        <v>1988</v>
      </c>
      <c r="B9" t="s">
        <v>6</v>
      </c>
      <c r="C9" s="2">
        <v>200646</v>
      </c>
      <c r="D9" s="2">
        <v>190273</v>
      </c>
      <c r="E9">
        <f t="shared" si="0"/>
        <v>390919</v>
      </c>
    </row>
    <row r="10" spans="1:5" ht="12.75">
      <c r="A10">
        <f t="shared" si="1"/>
        <v>1983</v>
      </c>
      <c r="B10" t="s">
        <v>7</v>
      </c>
      <c r="C10" s="2">
        <v>214571</v>
      </c>
      <c r="D10" s="2">
        <v>208028</v>
      </c>
      <c r="E10">
        <f t="shared" si="0"/>
        <v>422599</v>
      </c>
    </row>
    <row r="11" spans="1:5" ht="12.75">
      <c r="A11">
        <f t="shared" si="1"/>
        <v>1978</v>
      </c>
      <c r="B11" t="s">
        <v>8</v>
      </c>
      <c r="C11" s="2">
        <v>228468</v>
      </c>
      <c r="D11" s="2">
        <v>223330</v>
      </c>
      <c r="E11">
        <f t="shared" si="0"/>
        <v>451798</v>
      </c>
    </row>
    <row r="12" spans="1:5" ht="12.75">
      <c r="A12">
        <f t="shared" si="1"/>
        <v>1973</v>
      </c>
      <c r="B12" t="s">
        <v>9</v>
      </c>
      <c r="C12" s="2">
        <v>241673</v>
      </c>
      <c r="D12" s="2">
        <v>234718</v>
      </c>
      <c r="E12">
        <f t="shared" si="0"/>
        <v>476391</v>
      </c>
    </row>
    <row r="13" spans="1:5" ht="12.75">
      <c r="A13">
        <f t="shared" si="1"/>
        <v>1968</v>
      </c>
      <c r="B13" t="s">
        <v>10</v>
      </c>
      <c r="C13" s="2">
        <v>254320</v>
      </c>
      <c r="D13" s="2">
        <v>245607</v>
      </c>
      <c r="E13">
        <f t="shared" si="0"/>
        <v>499927</v>
      </c>
    </row>
    <row r="14" spans="1:5" ht="12.75">
      <c r="A14">
        <f t="shared" si="1"/>
        <v>1963</v>
      </c>
      <c r="B14" t="s">
        <v>11</v>
      </c>
      <c r="C14" s="2">
        <v>267506</v>
      </c>
      <c r="D14" s="2">
        <v>259465</v>
      </c>
      <c r="E14">
        <f t="shared" si="0"/>
        <v>526971</v>
      </c>
    </row>
    <row r="15" spans="1:5" ht="12.75">
      <c r="A15">
        <f t="shared" si="1"/>
        <v>1958</v>
      </c>
      <c r="B15" t="s">
        <v>12</v>
      </c>
      <c r="C15" s="2">
        <v>282631</v>
      </c>
      <c r="D15" s="2">
        <v>278047</v>
      </c>
      <c r="E15">
        <f t="shared" si="0"/>
        <v>560678</v>
      </c>
    </row>
    <row r="16" spans="1:5" ht="12.75">
      <c r="A16">
        <f t="shared" si="1"/>
        <v>1953</v>
      </c>
      <c r="B16" t="s">
        <v>13</v>
      </c>
      <c r="C16" s="2">
        <v>277242</v>
      </c>
      <c r="D16" s="2">
        <v>275934</v>
      </c>
      <c r="E16">
        <f t="shared" si="0"/>
        <v>553176</v>
      </c>
    </row>
    <row r="17" spans="1:5" ht="12.75">
      <c r="A17">
        <f t="shared" si="1"/>
        <v>1948</v>
      </c>
      <c r="B17" t="s">
        <v>14</v>
      </c>
      <c r="C17" s="2">
        <v>273279</v>
      </c>
      <c r="D17" s="2">
        <v>276218</v>
      </c>
      <c r="E17">
        <f t="shared" si="0"/>
        <v>549497</v>
      </c>
    </row>
    <row r="18" spans="1:5" ht="12.75">
      <c r="A18">
        <f t="shared" si="1"/>
        <v>1943</v>
      </c>
      <c r="B18" t="s">
        <v>15</v>
      </c>
      <c r="C18" s="2">
        <v>253381</v>
      </c>
      <c r="D18" s="2">
        <v>258780</v>
      </c>
      <c r="E18">
        <f t="shared" si="0"/>
        <v>512161</v>
      </c>
    </row>
    <row r="19" spans="1:5" ht="12.75">
      <c r="A19">
        <f t="shared" si="1"/>
        <v>1938</v>
      </c>
      <c r="B19" t="s">
        <v>16</v>
      </c>
      <c r="C19" s="2">
        <v>254226</v>
      </c>
      <c r="D19" s="2">
        <v>276066</v>
      </c>
      <c r="E19">
        <f t="shared" si="0"/>
        <v>530292</v>
      </c>
    </row>
    <row r="20" spans="1:5" ht="12.75">
      <c r="A20">
        <f t="shared" si="1"/>
        <v>1933</v>
      </c>
      <c r="B20" t="s">
        <v>17</v>
      </c>
      <c r="C20" s="2">
        <v>265925</v>
      </c>
      <c r="D20" s="2">
        <v>300645</v>
      </c>
      <c r="E20">
        <f t="shared" si="0"/>
        <v>566570</v>
      </c>
    </row>
    <row r="21" spans="1:5" ht="12.75">
      <c r="A21">
        <f t="shared" si="1"/>
        <v>1928</v>
      </c>
      <c r="B21" t="s">
        <v>18</v>
      </c>
      <c r="C21" s="2">
        <v>231890</v>
      </c>
      <c r="D21" s="2">
        <v>280785</v>
      </c>
      <c r="E21">
        <f t="shared" si="0"/>
        <v>512675</v>
      </c>
    </row>
    <row r="22" spans="1:5" ht="12.75">
      <c r="A22">
        <f t="shared" si="1"/>
        <v>1923</v>
      </c>
      <c r="B22" t="s">
        <v>19</v>
      </c>
      <c r="C22" s="2">
        <v>156398</v>
      </c>
      <c r="D22" s="2">
        <v>213904</v>
      </c>
      <c r="E22">
        <f t="shared" si="0"/>
        <v>370302</v>
      </c>
    </row>
    <row r="23" spans="1:5" ht="12.75">
      <c r="A23">
        <f t="shared" si="1"/>
        <v>1918</v>
      </c>
      <c r="B23" t="s">
        <v>53</v>
      </c>
      <c r="C23" s="2">
        <v>83543</v>
      </c>
      <c r="D23" s="2">
        <v>135683</v>
      </c>
      <c r="E23">
        <f t="shared" si="0"/>
        <v>219226</v>
      </c>
    </row>
    <row r="24" spans="1:5" ht="12.75">
      <c r="A24">
        <f t="shared" si="1"/>
        <v>1913</v>
      </c>
      <c r="B24" t="s">
        <v>54</v>
      </c>
      <c r="C24" s="2">
        <v>36638</v>
      </c>
      <c r="D24" s="2">
        <v>73560</v>
      </c>
      <c r="E24">
        <f t="shared" si="0"/>
        <v>110198</v>
      </c>
    </row>
    <row r="25" spans="1:5" ht="12.75">
      <c r="A25">
        <f t="shared" si="1"/>
        <v>1908</v>
      </c>
      <c r="B25" t="s">
        <v>55</v>
      </c>
      <c r="C25" s="9">
        <v>9936</v>
      </c>
      <c r="D25" s="9">
        <v>28643</v>
      </c>
      <c r="E25">
        <f t="shared" si="0"/>
        <v>38579</v>
      </c>
    </row>
    <row r="28" spans="1:2" ht="12.75">
      <c r="A28" t="s">
        <v>40</v>
      </c>
      <c r="B28" t="s">
        <v>41</v>
      </c>
    </row>
    <row r="38" spans="1:6" ht="12.75">
      <c r="A38" t="s">
        <v>26</v>
      </c>
      <c r="B38" t="s">
        <v>27</v>
      </c>
      <c r="C38" t="s">
        <v>29</v>
      </c>
      <c r="D38" t="s">
        <v>32</v>
      </c>
      <c r="E38" t="s">
        <v>33</v>
      </c>
      <c r="F38" t="s">
        <v>36</v>
      </c>
    </row>
    <row r="39" spans="1:6" ht="12.75">
      <c r="A39">
        <v>2</v>
      </c>
      <c r="B39" s="2">
        <f aca="true" t="shared" si="2" ref="B39:B58">E6</f>
        <v>327893</v>
      </c>
      <c r="C39">
        <f aca="true" t="shared" si="3" ref="C39:C58">A39*B39</f>
        <v>655786</v>
      </c>
      <c r="D39">
        <f aca="true" t="shared" si="4" ref="D39:D58">(A39-$I$40)^2</f>
        <v>1974.9613356301254</v>
      </c>
      <c r="E39">
        <f aca="true" t="shared" si="5" ref="E39:E58">D39*B39</f>
        <v>647575997.2237687</v>
      </c>
      <c r="F39" s="2">
        <f>B39</f>
        <v>327893</v>
      </c>
    </row>
    <row r="40" spans="1:9" ht="12.75">
      <c r="A40">
        <v>7</v>
      </c>
      <c r="B40" s="2">
        <f t="shared" si="2"/>
        <v>344066</v>
      </c>
      <c r="C40">
        <f t="shared" si="3"/>
        <v>2408462</v>
      </c>
      <c r="D40">
        <f t="shared" si="4"/>
        <v>1555.5559648671108</v>
      </c>
      <c r="E40">
        <f t="shared" si="5"/>
        <v>535213918.6079673</v>
      </c>
      <c r="F40" s="2">
        <f aca="true" t="shared" si="6" ref="F40:F58">F39+B40</f>
        <v>671959</v>
      </c>
      <c r="H40" t="s">
        <v>30</v>
      </c>
      <c r="I40">
        <f>C62/B62</f>
        <v>46.44053707630147</v>
      </c>
    </row>
    <row r="41" spans="1:9" ht="12.75">
      <c r="A41">
        <v>12</v>
      </c>
      <c r="B41" s="2">
        <f t="shared" si="2"/>
        <v>365550</v>
      </c>
      <c r="C41">
        <f t="shared" si="3"/>
        <v>4386600</v>
      </c>
      <c r="D41">
        <f t="shared" si="4"/>
        <v>1186.150594104096</v>
      </c>
      <c r="E41">
        <f t="shared" si="5"/>
        <v>433597349.6747523</v>
      </c>
      <c r="F41" s="2">
        <f t="shared" si="6"/>
        <v>1037509</v>
      </c>
      <c r="H41" t="s">
        <v>31</v>
      </c>
      <c r="I41">
        <f>E62/B62</f>
        <v>586.8968499034163</v>
      </c>
    </row>
    <row r="42" spans="1:9" ht="12.75">
      <c r="A42">
        <v>17</v>
      </c>
      <c r="B42" s="2">
        <f t="shared" si="2"/>
        <v>390919</v>
      </c>
      <c r="C42">
        <f t="shared" si="3"/>
        <v>6645623</v>
      </c>
      <c r="D42">
        <f t="shared" si="4"/>
        <v>866.7452233410813</v>
      </c>
      <c r="E42">
        <f t="shared" si="5"/>
        <v>338827175.96327215</v>
      </c>
      <c r="F42" s="2">
        <f t="shared" si="6"/>
        <v>1428428</v>
      </c>
      <c r="H42" t="s">
        <v>34</v>
      </c>
      <c r="I42">
        <f>I41^(1/2)</f>
        <v>24.225954055587085</v>
      </c>
    </row>
    <row r="43" spans="1:6" ht="12.75">
      <c r="A43">
        <v>22</v>
      </c>
      <c r="B43" s="2">
        <f t="shared" si="2"/>
        <v>422599</v>
      </c>
      <c r="C43">
        <f t="shared" si="3"/>
        <v>9297178</v>
      </c>
      <c r="D43">
        <f t="shared" si="4"/>
        <v>597.3398525780667</v>
      </c>
      <c r="E43">
        <f t="shared" si="5"/>
        <v>252435224.35963842</v>
      </c>
      <c r="F43" s="2">
        <f t="shared" si="6"/>
        <v>1851027</v>
      </c>
    </row>
    <row r="44" spans="1:9" ht="12.75">
      <c r="A44">
        <v>27</v>
      </c>
      <c r="B44" s="2">
        <f t="shared" si="2"/>
        <v>451798</v>
      </c>
      <c r="C44">
        <f t="shared" si="3"/>
        <v>12198546</v>
      </c>
      <c r="D44">
        <f t="shared" si="4"/>
        <v>377.934481815052</v>
      </c>
      <c r="E44">
        <f t="shared" si="5"/>
        <v>170750043.01507685</v>
      </c>
      <c r="F44" s="2">
        <f t="shared" si="6"/>
        <v>2302825</v>
      </c>
      <c r="H44" t="s">
        <v>35</v>
      </c>
      <c r="I44">
        <v>47</v>
      </c>
    </row>
    <row r="45" spans="1:9" ht="12.75">
      <c r="A45">
        <v>32</v>
      </c>
      <c r="B45" s="2">
        <f t="shared" si="2"/>
        <v>476391</v>
      </c>
      <c r="C45">
        <f t="shared" si="3"/>
        <v>15244512</v>
      </c>
      <c r="D45">
        <f t="shared" si="4"/>
        <v>208.52911105203734</v>
      </c>
      <c r="E45">
        <f t="shared" si="5"/>
        <v>99341391.74319112</v>
      </c>
      <c r="F45" s="2">
        <f t="shared" si="6"/>
        <v>2779216</v>
      </c>
      <c r="H45" t="s">
        <v>37</v>
      </c>
      <c r="I45">
        <v>72</v>
      </c>
    </row>
    <row r="46" spans="1:6" ht="12.75">
      <c r="A46">
        <v>37</v>
      </c>
      <c r="B46" s="2">
        <f t="shared" si="2"/>
        <v>499927</v>
      </c>
      <c r="C46">
        <f t="shared" si="3"/>
        <v>18497299</v>
      </c>
      <c r="D46">
        <f t="shared" si="4"/>
        <v>89.12374028902266</v>
      </c>
      <c r="E46">
        <f t="shared" si="5"/>
        <v>44555364.11147023</v>
      </c>
      <c r="F46" s="2">
        <f t="shared" si="6"/>
        <v>3279143</v>
      </c>
    </row>
    <row r="47" spans="1:6" ht="12.75">
      <c r="A47">
        <v>42</v>
      </c>
      <c r="B47" s="2">
        <f t="shared" si="2"/>
        <v>526971</v>
      </c>
      <c r="C47">
        <f t="shared" si="3"/>
        <v>22132782</v>
      </c>
      <c r="D47">
        <f t="shared" si="4"/>
        <v>19.718369526007983</v>
      </c>
      <c r="E47">
        <f t="shared" si="5"/>
        <v>10391008.907489954</v>
      </c>
      <c r="F47" s="2">
        <f t="shared" si="6"/>
        <v>3806114</v>
      </c>
    </row>
    <row r="48" spans="1:6" ht="12.75">
      <c r="A48">
        <v>47</v>
      </c>
      <c r="B48" s="2">
        <f t="shared" si="2"/>
        <v>560678</v>
      </c>
      <c r="C48">
        <f t="shared" si="3"/>
        <v>26351866</v>
      </c>
      <c r="D48">
        <f t="shared" si="4"/>
        <v>0.3129987629933102</v>
      </c>
      <c r="E48">
        <f t="shared" si="5"/>
        <v>175491.5204375632</v>
      </c>
      <c r="F48" s="2">
        <f t="shared" si="6"/>
        <v>4366792</v>
      </c>
    </row>
    <row r="49" spans="1:6" ht="12.75">
      <c r="A49">
        <v>52</v>
      </c>
      <c r="B49" s="2">
        <f t="shared" si="2"/>
        <v>553176</v>
      </c>
      <c r="C49">
        <f t="shared" si="3"/>
        <v>28765152</v>
      </c>
      <c r="D49">
        <f t="shared" si="4"/>
        <v>30.907627999978637</v>
      </c>
      <c r="E49">
        <f t="shared" si="5"/>
        <v>17097358.02651618</v>
      </c>
      <c r="F49" s="2">
        <f t="shared" si="6"/>
        <v>4919968</v>
      </c>
    </row>
    <row r="50" spans="1:6" ht="12.75">
      <c r="A50">
        <v>57</v>
      </c>
      <c r="B50" s="2">
        <f t="shared" si="2"/>
        <v>549497</v>
      </c>
      <c r="C50">
        <f t="shared" si="3"/>
        <v>31321329</v>
      </c>
      <c r="D50">
        <f t="shared" si="4"/>
        <v>111.50225723696397</v>
      </c>
      <c r="E50">
        <f t="shared" si="5"/>
        <v>61270155.84493999</v>
      </c>
      <c r="F50" s="2">
        <f t="shared" si="6"/>
        <v>5469465</v>
      </c>
    </row>
    <row r="51" spans="1:6" ht="12.75">
      <c r="A51">
        <v>62</v>
      </c>
      <c r="B51" s="2">
        <f t="shared" si="2"/>
        <v>512161</v>
      </c>
      <c r="C51">
        <f t="shared" si="3"/>
        <v>31753982</v>
      </c>
      <c r="D51">
        <f t="shared" si="4"/>
        <v>242.0968864739493</v>
      </c>
      <c r="E51">
        <f t="shared" si="5"/>
        <v>123992583.47338435</v>
      </c>
      <c r="F51" s="2">
        <f t="shared" si="6"/>
        <v>5981626</v>
      </c>
    </row>
    <row r="52" spans="1:6" ht="12.75">
      <c r="A52">
        <v>67</v>
      </c>
      <c r="B52" s="2">
        <f t="shared" si="2"/>
        <v>530292</v>
      </c>
      <c r="C52">
        <f t="shared" si="3"/>
        <v>35529564</v>
      </c>
      <c r="D52">
        <f t="shared" si="4"/>
        <v>422.6915157109346</v>
      </c>
      <c r="E52">
        <f t="shared" si="5"/>
        <v>224149929.24938294</v>
      </c>
      <c r="F52" s="2">
        <f t="shared" si="6"/>
        <v>6511918</v>
      </c>
    </row>
    <row r="53" spans="1:6" ht="12.75">
      <c r="A53">
        <v>72</v>
      </c>
      <c r="B53" s="2">
        <f t="shared" si="2"/>
        <v>566570</v>
      </c>
      <c r="C53">
        <f t="shared" si="3"/>
        <v>40793040</v>
      </c>
      <c r="D53">
        <f t="shared" si="4"/>
        <v>653.28614494792</v>
      </c>
      <c r="E53">
        <f t="shared" si="5"/>
        <v>370132331.143143</v>
      </c>
      <c r="F53" s="2">
        <f t="shared" si="6"/>
        <v>7078488</v>
      </c>
    </row>
    <row r="54" spans="1:6" ht="12.75">
      <c r="A54">
        <v>77</v>
      </c>
      <c r="B54" s="2">
        <f t="shared" si="2"/>
        <v>512675</v>
      </c>
      <c r="C54">
        <f t="shared" si="3"/>
        <v>39475975</v>
      </c>
      <c r="D54">
        <f t="shared" si="4"/>
        <v>933.8807741849052</v>
      </c>
      <c r="E54">
        <f t="shared" si="5"/>
        <v>478777325.9052463</v>
      </c>
      <c r="F54" s="2">
        <f t="shared" si="6"/>
        <v>7591163</v>
      </c>
    </row>
    <row r="55" spans="1:6" ht="12.75">
      <c r="A55">
        <v>82</v>
      </c>
      <c r="B55" s="2">
        <f t="shared" si="2"/>
        <v>370302</v>
      </c>
      <c r="C55">
        <f t="shared" si="3"/>
        <v>30364764</v>
      </c>
      <c r="D55">
        <f t="shared" si="4"/>
        <v>1264.4754034218906</v>
      </c>
      <c r="E55">
        <f t="shared" si="5"/>
        <v>468237770.83793294</v>
      </c>
      <c r="F55" s="2">
        <f t="shared" si="6"/>
        <v>7961465</v>
      </c>
    </row>
    <row r="56" spans="1:6" ht="12.75">
      <c r="A56">
        <v>87</v>
      </c>
      <c r="B56" s="2">
        <f t="shared" si="2"/>
        <v>219226</v>
      </c>
      <c r="C56">
        <f t="shared" si="3"/>
        <v>19072662</v>
      </c>
      <c r="D56">
        <f t="shared" si="4"/>
        <v>1645.070032658876</v>
      </c>
      <c r="E56">
        <f t="shared" si="5"/>
        <v>360642122.97967476</v>
      </c>
      <c r="F56" s="2">
        <f t="shared" si="6"/>
        <v>8180691</v>
      </c>
    </row>
    <row r="57" spans="1:6" ht="12.75">
      <c r="A57">
        <v>92</v>
      </c>
      <c r="B57" s="2">
        <f t="shared" si="2"/>
        <v>110198</v>
      </c>
      <c r="C57">
        <f t="shared" si="3"/>
        <v>10138216</v>
      </c>
      <c r="D57">
        <f t="shared" si="4"/>
        <v>2075.664661895861</v>
      </c>
      <c r="E57">
        <f t="shared" si="5"/>
        <v>228734094.4116001</v>
      </c>
      <c r="F57" s="2">
        <f t="shared" si="6"/>
        <v>8290889</v>
      </c>
    </row>
    <row r="58" spans="1:7" ht="12.75">
      <c r="A58">
        <v>97</v>
      </c>
      <c r="B58" s="2">
        <f t="shared" si="2"/>
        <v>38579</v>
      </c>
      <c r="C58">
        <f t="shared" si="3"/>
        <v>3742163</v>
      </c>
      <c r="D58">
        <f t="shared" si="4"/>
        <v>2556.2592911328466</v>
      </c>
      <c r="E58">
        <f t="shared" si="5"/>
        <v>98617927.1926141</v>
      </c>
      <c r="F58" s="2">
        <f t="shared" si="6"/>
        <v>8329468</v>
      </c>
      <c r="G58">
        <f>F58/2</f>
        <v>4164734</v>
      </c>
    </row>
    <row r="62" spans="1:5" ht="12.75">
      <c r="A62" t="s">
        <v>28</v>
      </c>
      <c r="B62" s="2">
        <f>SUM(B39:B57)</f>
        <v>8290889</v>
      </c>
      <c r="C62" s="2">
        <f>SUM(C39:C57)</f>
        <v>385033338</v>
      </c>
      <c r="D62" s="2">
        <f>SUM(D39:D57)</f>
        <v>14255.946976496874</v>
      </c>
      <c r="E62" s="2">
        <f>SUM(E39:E57)</f>
        <v>4865896636.998885</v>
      </c>
    </row>
  </sheetData>
  <mergeCells count="1">
    <mergeCell ref="A1:E2"/>
  </mergeCells>
  <conditionalFormatting sqref="B39:B58">
    <cfRule type="cellIs" priority="1" dxfId="1" operator="equal" stopIfTrue="1">
      <formula>MAX($B$39:$B$56)</formula>
    </cfRule>
  </conditionalFormatting>
  <conditionalFormatting sqref="F39:F58">
    <cfRule type="cellIs" priority="2" dxfId="0" operator="between" stopIfTrue="1">
      <formula>$G$58</formula>
      <formula>$G$58+600000</formula>
    </cfRule>
  </conditionalFormatting>
  <printOptions/>
  <pageMargins left="0.75" right="0.75" top="1" bottom="1" header="0.4921259845" footer="0.4921259845"/>
  <pageSetup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dimension ref="A1:G22"/>
  <sheetViews>
    <sheetView workbookViewId="0" topLeftCell="A1">
      <selection activeCell="C17" sqref="C17"/>
    </sheetView>
  </sheetViews>
  <sheetFormatPr defaultColWidth="11.421875" defaultRowHeight="12.75"/>
  <sheetData>
    <row r="1" spans="1:7" ht="12.75">
      <c r="A1" s="12" t="s">
        <v>59</v>
      </c>
      <c r="B1" s="12"/>
      <c r="C1" s="12"/>
      <c r="D1" s="12"/>
      <c r="E1" s="12"/>
      <c r="F1" s="12"/>
      <c r="G1" s="12"/>
    </row>
    <row r="2" spans="1:7" ht="12.75">
      <c r="A2" s="12"/>
      <c r="B2" s="12"/>
      <c r="C2" s="12"/>
      <c r="D2" s="12"/>
      <c r="E2" s="12"/>
      <c r="F2" s="12"/>
      <c r="G2" s="12"/>
    </row>
    <row r="5" spans="1:4" ht="12.75">
      <c r="A5" t="s">
        <v>63</v>
      </c>
      <c r="B5" t="s">
        <v>62</v>
      </c>
      <c r="C5" t="s">
        <v>60</v>
      </c>
      <c r="D5" t="s">
        <v>61</v>
      </c>
    </row>
    <row r="6" spans="1:4" ht="12.75">
      <c r="A6">
        <v>1869</v>
      </c>
      <c r="B6">
        <f>'1869'!$I$40</f>
        <v>29.195005202450933</v>
      </c>
      <c r="C6">
        <f>'1869'!$I$44</f>
        <v>27</v>
      </c>
      <c r="D6">
        <f>'1869'!$I$45</f>
        <v>2</v>
      </c>
    </row>
    <row r="7" spans="1:4" ht="12.75">
      <c r="A7">
        <v>1880</v>
      </c>
      <c r="B7">
        <f>'1880'!$I$40</f>
        <v>29.06651112725913</v>
      </c>
      <c r="C7">
        <f>'1880'!$I$44</f>
        <v>27</v>
      </c>
      <c r="D7">
        <f>'1880'!$I$45</f>
        <v>2</v>
      </c>
    </row>
    <row r="8" spans="1:4" ht="12.75">
      <c r="A8">
        <v>1890</v>
      </c>
      <c r="B8">
        <f>'1890'!$I$40</f>
        <v>28.986302368681425</v>
      </c>
      <c r="C8">
        <f>'1890'!$I$44</f>
        <v>27</v>
      </c>
      <c r="D8">
        <f>'1890'!$I$45</f>
        <v>2</v>
      </c>
    </row>
    <row r="9" spans="1:4" ht="12.75">
      <c r="A9">
        <v>1900</v>
      </c>
      <c r="B9">
        <f>'1900'!$I$40</f>
        <v>28.815492405283614</v>
      </c>
      <c r="C9">
        <f>'1900'!$I$44</f>
        <v>27</v>
      </c>
      <c r="D9">
        <f>'1900'!$I$45</f>
        <v>2</v>
      </c>
    </row>
    <row r="10" spans="1:4" ht="12.75">
      <c r="A10">
        <v>1910</v>
      </c>
      <c r="B10">
        <f>'1910'!$I$40</f>
        <v>28.94509882962738</v>
      </c>
      <c r="C10">
        <f>'1910'!$I$44</f>
        <v>27</v>
      </c>
      <c r="D10">
        <f>'1910'!$I$45</f>
        <v>2</v>
      </c>
    </row>
    <row r="11" spans="1:4" ht="12.75">
      <c r="A11">
        <v>1923</v>
      </c>
      <c r="B11">
        <f>'1923'!$I$40</f>
        <v>30.773535967491597</v>
      </c>
      <c r="C11">
        <f>'1923'!$I$44</f>
        <v>27</v>
      </c>
      <c r="D11">
        <f>'1923'!$I$45</f>
        <v>17</v>
      </c>
    </row>
    <row r="12" spans="1:4" ht="12.75">
      <c r="A12">
        <v>1934</v>
      </c>
      <c r="B12">
        <f>'1934'!$I$40</f>
        <v>32.98599358229029</v>
      </c>
      <c r="C12">
        <f>'1934'!$I$44</f>
        <v>32</v>
      </c>
      <c r="D12">
        <f>'1934'!$I$45</f>
        <v>27</v>
      </c>
    </row>
    <row r="13" spans="1:4" ht="12.75">
      <c r="A13">
        <v>1951</v>
      </c>
      <c r="B13">
        <f>'1951'!$I$40</f>
        <v>35.19436714336491</v>
      </c>
      <c r="C13">
        <f>'1951'!$I$44</f>
        <v>37</v>
      </c>
      <c r="D13">
        <f>'1951'!$I$45</f>
        <v>12</v>
      </c>
    </row>
    <row r="14" spans="1:4" ht="12.75">
      <c r="A14">
        <v>1961</v>
      </c>
      <c r="B14">
        <f>'1961'!$I$40</f>
        <v>36.030375722719036</v>
      </c>
      <c r="C14">
        <f>'1961'!$I$44</f>
        <v>37</v>
      </c>
      <c r="D14">
        <f>'1961'!$I$45</f>
        <v>2</v>
      </c>
    </row>
    <row r="15" spans="1:4" ht="12.75">
      <c r="A15">
        <v>1971</v>
      </c>
      <c r="B15">
        <f>'1971'!$I$40</f>
        <v>35.56757488394221</v>
      </c>
      <c r="C15">
        <f>'1971'!$I$44</f>
        <v>32</v>
      </c>
      <c r="D15">
        <f>'1971'!$I$45</f>
        <v>7</v>
      </c>
    </row>
    <row r="16" spans="1:4" ht="12.75">
      <c r="A16">
        <v>1981</v>
      </c>
      <c r="B16">
        <f>'1981'!$I$40</f>
        <v>36.640195448568946</v>
      </c>
      <c r="C16">
        <f>'1981'!$I$44</f>
        <v>32</v>
      </c>
      <c r="D16">
        <f>'1981'!$I$45</f>
        <v>17</v>
      </c>
    </row>
    <row r="17" spans="1:4" ht="12.75">
      <c r="A17">
        <v>1991</v>
      </c>
      <c r="B17">
        <f>'1991'!$I$40</f>
        <v>37.64273121401742</v>
      </c>
      <c r="C17">
        <f>'1991'!$I$44</f>
        <v>37</v>
      </c>
      <c r="D17">
        <f>'1991'!$I$45</f>
        <v>27</v>
      </c>
    </row>
    <row r="18" spans="1:4" ht="12.75">
      <c r="A18">
        <v>2001</v>
      </c>
      <c r="B18">
        <f>'2001'!$I$40</f>
        <v>39.17814343117315</v>
      </c>
      <c r="C18">
        <f>'2001'!$I$44</f>
        <v>37</v>
      </c>
      <c r="D18">
        <f>'2001'!$I$45</f>
        <v>37</v>
      </c>
    </row>
    <row r="19" spans="1:4" ht="12.75">
      <c r="A19">
        <v>2005</v>
      </c>
      <c r="B19">
        <f>'2005'!$I$40</f>
        <v>40.05726942806287</v>
      </c>
      <c r="C19">
        <f>'2005'!$I$44</f>
        <v>42</v>
      </c>
      <c r="D19">
        <f>'2005'!$I$45</f>
        <v>42</v>
      </c>
    </row>
    <row r="20" spans="1:4" ht="12.75">
      <c r="A20">
        <v>2020</v>
      </c>
      <c r="B20">
        <f>'2020'!$I$40</f>
        <v>43.07807854665146</v>
      </c>
      <c r="C20">
        <f>'2020'!$I$44</f>
        <v>42</v>
      </c>
      <c r="D20">
        <f>'2020'!$I$45</f>
        <v>52</v>
      </c>
    </row>
    <row r="21" spans="1:4" ht="12.75">
      <c r="A21">
        <v>2030</v>
      </c>
      <c r="B21">
        <f>'2030'!$I$40</f>
        <v>44.94261945087699</v>
      </c>
      <c r="C21">
        <f>'2030'!$I$44</f>
        <v>47</v>
      </c>
      <c r="D21">
        <f>'2030'!$I$45</f>
        <v>62</v>
      </c>
    </row>
    <row r="22" spans="1:4" ht="12.75">
      <c r="A22">
        <v>2040</v>
      </c>
      <c r="B22">
        <f>'2040'!$I$40</f>
        <v>46.44053707630147</v>
      </c>
      <c r="C22">
        <f>'2040'!$I$44</f>
        <v>47</v>
      </c>
      <c r="D22">
        <f>'2040'!$I$45</f>
        <v>72</v>
      </c>
    </row>
  </sheetData>
  <mergeCells count="1">
    <mergeCell ref="A1:G2"/>
  </mergeCells>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32">
      <selection activeCell="A7" sqref="A7"/>
    </sheetView>
  </sheetViews>
  <sheetFormatPr defaultColWidth="11.421875" defaultRowHeight="12.75"/>
  <cols>
    <col min="3" max="4" width="12.140625" style="0" bestFit="1" customWidth="1"/>
    <col min="5" max="5" width="12.7109375" style="0" bestFit="1" customWidth="1"/>
    <col min="8" max="8" width="18.8515625" style="0" bestFit="1" customWidth="1"/>
  </cols>
  <sheetData>
    <row r="1" spans="1:5" ht="12.75">
      <c r="A1" s="10" t="s">
        <v>43</v>
      </c>
      <c r="B1" s="10"/>
      <c r="C1" s="10"/>
      <c r="D1" s="10"/>
      <c r="E1" s="10"/>
    </row>
    <row r="2" spans="1:5" ht="12.75">
      <c r="A2" s="10"/>
      <c r="B2" s="10"/>
      <c r="C2" s="10"/>
      <c r="D2" s="10"/>
      <c r="E2" s="10"/>
    </row>
    <row r="5" spans="1:5" ht="12.75">
      <c r="A5" t="s">
        <v>21</v>
      </c>
      <c r="B5" t="s">
        <v>0</v>
      </c>
      <c r="C5" t="s">
        <v>1</v>
      </c>
      <c r="D5" t="s">
        <v>2</v>
      </c>
      <c r="E5" t="s">
        <v>25</v>
      </c>
    </row>
    <row r="6" spans="1:5" ht="12.75">
      <c r="A6">
        <v>1867</v>
      </c>
      <c r="B6" t="s">
        <v>3</v>
      </c>
      <c r="C6" s="5">
        <v>237092</v>
      </c>
      <c r="D6" s="5">
        <v>232717</v>
      </c>
      <c r="E6">
        <f aca="true" t="shared" si="0" ref="E6:E23">C6+D6</f>
        <v>469809</v>
      </c>
    </row>
    <row r="7" spans="1:5" ht="12.75">
      <c r="A7">
        <f>A6-5</f>
        <v>1862</v>
      </c>
      <c r="B7" t="s">
        <v>4</v>
      </c>
      <c r="C7" s="5">
        <v>205625</v>
      </c>
      <c r="D7" s="5">
        <v>201146</v>
      </c>
      <c r="E7">
        <f t="shared" si="0"/>
        <v>406771</v>
      </c>
    </row>
    <row r="8" spans="1:5" ht="12.75">
      <c r="A8">
        <f aca="true" t="shared" si="1" ref="A8:A23">A7-5</f>
        <v>1857</v>
      </c>
      <c r="B8" s="1" t="s">
        <v>5</v>
      </c>
      <c r="C8" s="5">
        <v>194248</v>
      </c>
      <c r="D8" s="5">
        <v>197650</v>
      </c>
      <c r="E8">
        <f t="shared" si="0"/>
        <v>391898</v>
      </c>
    </row>
    <row r="9" spans="1:5" ht="12.75">
      <c r="A9">
        <f t="shared" si="1"/>
        <v>1852</v>
      </c>
      <c r="B9" t="s">
        <v>6</v>
      </c>
      <c r="C9" s="5">
        <v>205005</v>
      </c>
      <c r="D9" s="5">
        <v>212526</v>
      </c>
      <c r="E9">
        <f t="shared" si="0"/>
        <v>417531</v>
      </c>
    </row>
    <row r="10" spans="1:5" ht="12.75">
      <c r="A10">
        <f t="shared" si="1"/>
        <v>1847</v>
      </c>
      <c r="B10" t="s">
        <v>7</v>
      </c>
      <c r="C10" s="5">
        <v>199859</v>
      </c>
      <c r="D10" s="5">
        <v>213311</v>
      </c>
      <c r="E10">
        <f t="shared" si="0"/>
        <v>413170</v>
      </c>
    </row>
    <row r="11" spans="1:5" ht="12.75">
      <c r="A11">
        <f t="shared" si="1"/>
        <v>1842</v>
      </c>
      <c r="B11" t="s">
        <v>8</v>
      </c>
      <c r="C11" s="5">
        <v>193250</v>
      </c>
      <c r="D11" s="5">
        <v>191093</v>
      </c>
      <c r="E11">
        <f t="shared" si="0"/>
        <v>384343</v>
      </c>
    </row>
    <row r="12" spans="1:5" ht="12.75">
      <c r="A12">
        <f t="shared" si="1"/>
        <v>1837</v>
      </c>
      <c r="B12" t="s">
        <v>9</v>
      </c>
      <c r="C12" s="5">
        <v>170149</v>
      </c>
      <c r="D12" s="5">
        <v>166367</v>
      </c>
      <c r="E12">
        <f t="shared" si="0"/>
        <v>336516</v>
      </c>
    </row>
    <row r="13" spans="1:5" ht="12.75">
      <c r="A13">
        <f t="shared" si="1"/>
        <v>1832</v>
      </c>
      <c r="B13" t="s">
        <v>10</v>
      </c>
      <c r="C13" s="5">
        <v>157232</v>
      </c>
      <c r="D13" s="5">
        <v>152154</v>
      </c>
      <c r="E13">
        <f t="shared" si="0"/>
        <v>309386</v>
      </c>
    </row>
    <row r="14" spans="1:5" ht="12.75">
      <c r="A14">
        <f t="shared" si="1"/>
        <v>1827</v>
      </c>
      <c r="B14" t="s">
        <v>11</v>
      </c>
      <c r="C14" s="5">
        <v>144958</v>
      </c>
      <c r="D14" s="5">
        <v>135344</v>
      </c>
      <c r="E14">
        <f t="shared" si="0"/>
        <v>280302</v>
      </c>
    </row>
    <row r="15" spans="1:5" ht="12.75">
      <c r="A15">
        <f t="shared" si="1"/>
        <v>1822</v>
      </c>
      <c r="B15" t="s">
        <v>12</v>
      </c>
      <c r="C15" s="5">
        <v>136639</v>
      </c>
      <c r="D15" s="5">
        <v>131211</v>
      </c>
      <c r="E15">
        <f t="shared" si="0"/>
        <v>267850</v>
      </c>
    </row>
    <row r="16" spans="1:5" ht="12.75">
      <c r="A16">
        <f t="shared" si="1"/>
        <v>1817</v>
      </c>
      <c r="B16" t="s">
        <v>13</v>
      </c>
      <c r="C16" s="5">
        <v>117443</v>
      </c>
      <c r="D16" s="5">
        <v>115611</v>
      </c>
      <c r="E16">
        <f t="shared" si="0"/>
        <v>233054</v>
      </c>
    </row>
    <row r="17" spans="1:5" ht="12.75">
      <c r="A17">
        <f t="shared" si="1"/>
        <v>1812</v>
      </c>
      <c r="B17" t="s">
        <v>14</v>
      </c>
      <c r="C17" s="5">
        <v>102981</v>
      </c>
      <c r="D17" s="5">
        <v>99124</v>
      </c>
      <c r="E17">
        <f t="shared" si="0"/>
        <v>202105</v>
      </c>
    </row>
    <row r="18" spans="1:5" ht="12.75">
      <c r="A18">
        <f t="shared" si="1"/>
        <v>1807</v>
      </c>
      <c r="B18" t="s">
        <v>15</v>
      </c>
      <c r="C18" s="5">
        <v>77482</v>
      </c>
      <c r="D18" s="5">
        <v>73670</v>
      </c>
      <c r="E18">
        <f t="shared" si="0"/>
        <v>151152</v>
      </c>
    </row>
    <row r="19" spans="1:5" ht="12.75">
      <c r="A19">
        <f t="shared" si="1"/>
        <v>1802</v>
      </c>
      <c r="B19" t="s">
        <v>16</v>
      </c>
      <c r="C19" s="5">
        <v>56875</v>
      </c>
      <c r="D19" s="5">
        <v>55254</v>
      </c>
      <c r="E19">
        <f t="shared" si="0"/>
        <v>112129</v>
      </c>
    </row>
    <row r="20" spans="1:5" ht="12.75">
      <c r="A20">
        <f t="shared" si="1"/>
        <v>1797</v>
      </c>
      <c r="B20" t="s">
        <v>17</v>
      </c>
      <c r="C20" s="5">
        <v>35775</v>
      </c>
      <c r="D20" s="5">
        <v>32897</v>
      </c>
      <c r="E20">
        <f t="shared" si="0"/>
        <v>68672</v>
      </c>
    </row>
    <row r="21" spans="1:5" ht="12.75">
      <c r="A21">
        <f t="shared" si="1"/>
        <v>1792</v>
      </c>
      <c r="B21" t="s">
        <v>18</v>
      </c>
      <c r="C21" s="5">
        <v>17832</v>
      </c>
      <c r="D21" s="5">
        <v>16636</v>
      </c>
      <c r="E21">
        <f t="shared" si="0"/>
        <v>34468</v>
      </c>
    </row>
    <row r="22" spans="1:5" ht="12.75">
      <c r="A22">
        <f t="shared" si="1"/>
        <v>1787</v>
      </c>
      <c r="B22" t="s">
        <v>19</v>
      </c>
      <c r="C22" s="5">
        <v>7075</v>
      </c>
      <c r="D22" s="5">
        <v>6302</v>
      </c>
      <c r="E22">
        <f t="shared" si="0"/>
        <v>13377</v>
      </c>
    </row>
    <row r="23" spans="1:5" ht="12.75">
      <c r="A23">
        <f t="shared" si="1"/>
        <v>1782</v>
      </c>
      <c r="B23" t="s">
        <v>20</v>
      </c>
      <c r="C23" s="5">
        <v>2958</v>
      </c>
      <c r="D23" s="5">
        <v>2389</v>
      </c>
      <c r="E23">
        <f t="shared" si="0"/>
        <v>5347</v>
      </c>
    </row>
    <row r="28" spans="1:2" ht="12.75">
      <c r="A28" t="s">
        <v>40</v>
      </c>
      <c r="B28" t="s">
        <v>41</v>
      </c>
    </row>
    <row r="38" spans="1:6" ht="12.75">
      <c r="A38" t="s">
        <v>26</v>
      </c>
      <c r="B38" t="s">
        <v>27</v>
      </c>
      <c r="C38" t="s">
        <v>29</v>
      </c>
      <c r="D38" t="s">
        <v>32</v>
      </c>
      <c r="E38" t="s">
        <v>33</v>
      </c>
      <c r="F38" t="s">
        <v>36</v>
      </c>
    </row>
    <row r="39" spans="1:6" ht="12.75">
      <c r="A39">
        <v>2</v>
      </c>
      <c r="B39" s="2">
        <f aca="true" t="shared" si="2" ref="B39:B56">E6</f>
        <v>469809</v>
      </c>
      <c r="C39">
        <f aca="true" t="shared" si="3" ref="C39:C56">A39*B39</f>
        <v>939618</v>
      </c>
      <c r="D39">
        <f aca="true" t="shared" si="4" ref="D39:D56">(A39-$I$40)^2</f>
        <v>739.5683079613333</v>
      </c>
      <c r="E39">
        <f aca="true" t="shared" si="5" ref="E39:E56">D39*B39</f>
        <v>347455847.195006</v>
      </c>
      <c r="F39" s="2">
        <f>B39</f>
        <v>469809</v>
      </c>
    </row>
    <row r="40" spans="1:9" ht="12.75">
      <c r="A40">
        <v>7</v>
      </c>
      <c r="B40" s="2">
        <f t="shared" si="2"/>
        <v>406771</v>
      </c>
      <c r="C40">
        <f t="shared" si="3"/>
        <v>2847397</v>
      </c>
      <c r="D40">
        <f t="shared" si="4"/>
        <v>492.61825593682397</v>
      </c>
      <c r="E40">
        <f t="shared" si="5"/>
        <v>200382820.58567783</v>
      </c>
      <c r="F40" s="2">
        <f aca="true" t="shared" si="6" ref="F40:F56">F39+B40</f>
        <v>876580</v>
      </c>
      <c r="H40" t="s">
        <v>30</v>
      </c>
      <c r="I40">
        <f>C58/B58</f>
        <v>29.195005202450933</v>
      </c>
    </row>
    <row r="41" spans="1:9" ht="12.75">
      <c r="A41">
        <v>12</v>
      </c>
      <c r="B41" s="2">
        <f t="shared" si="2"/>
        <v>391898</v>
      </c>
      <c r="C41">
        <f t="shared" si="3"/>
        <v>4702776</v>
      </c>
      <c r="D41">
        <f t="shared" si="4"/>
        <v>295.66820391231465</v>
      </c>
      <c r="E41">
        <f t="shared" si="5"/>
        <v>115871777.77682829</v>
      </c>
      <c r="F41" s="2">
        <f t="shared" si="6"/>
        <v>1268478</v>
      </c>
      <c r="H41" t="s">
        <v>31</v>
      </c>
      <c r="I41">
        <f>E58/B58</f>
        <v>391.6407616447923</v>
      </c>
    </row>
    <row r="42" spans="1:9" ht="12.75">
      <c r="A42">
        <v>17</v>
      </c>
      <c r="B42" s="2">
        <f t="shared" si="2"/>
        <v>417531</v>
      </c>
      <c r="C42">
        <f t="shared" si="3"/>
        <v>7098027</v>
      </c>
      <c r="D42">
        <f t="shared" si="4"/>
        <v>148.7181518878053</v>
      </c>
      <c r="E42">
        <f t="shared" si="5"/>
        <v>62094438.67586724</v>
      </c>
      <c r="F42" s="2">
        <f t="shared" si="6"/>
        <v>1686009</v>
      </c>
      <c r="H42" t="s">
        <v>34</v>
      </c>
      <c r="I42">
        <f>I41^(1/2)</f>
        <v>19.789915655322847</v>
      </c>
    </row>
    <row r="43" spans="1:6" ht="12.75">
      <c r="A43">
        <v>22</v>
      </c>
      <c r="B43" s="2">
        <f t="shared" si="2"/>
        <v>413170</v>
      </c>
      <c r="C43">
        <f t="shared" si="3"/>
        <v>9089740</v>
      </c>
      <c r="D43">
        <f t="shared" si="4"/>
        <v>51.76809986329599</v>
      </c>
      <c r="E43">
        <f t="shared" si="5"/>
        <v>21389025.820518002</v>
      </c>
      <c r="F43" s="2">
        <f t="shared" si="6"/>
        <v>2099179</v>
      </c>
    </row>
    <row r="44" spans="1:9" ht="12.75">
      <c r="A44">
        <v>27</v>
      </c>
      <c r="B44" s="2">
        <f t="shared" si="2"/>
        <v>384343</v>
      </c>
      <c r="C44">
        <f t="shared" si="3"/>
        <v>10377261</v>
      </c>
      <c r="D44">
        <f t="shared" si="4"/>
        <v>4.81804783878666</v>
      </c>
      <c r="E44">
        <f t="shared" si="5"/>
        <v>1851782.9605027812</v>
      </c>
      <c r="F44" s="2">
        <f t="shared" si="6"/>
        <v>2483522</v>
      </c>
      <c r="H44" t="s">
        <v>35</v>
      </c>
      <c r="I44">
        <v>27</v>
      </c>
    </row>
    <row r="45" spans="1:9" ht="12.75">
      <c r="A45">
        <v>32</v>
      </c>
      <c r="B45" s="2">
        <f t="shared" si="2"/>
        <v>336516</v>
      </c>
      <c r="C45">
        <f t="shared" si="3"/>
        <v>10768512</v>
      </c>
      <c r="D45">
        <f t="shared" si="4"/>
        <v>7.867995814277334</v>
      </c>
      <c r="E45">
        <f t="shared" si="5"/>
        <v>2647706.479437351</v>
      </c>
      <c r="F45" s="2">
        <f t="shared" si="6"/>
        <v>2820038</v>
      </c>
      <c r="H45" t="s">
        <v>37</v>
      </c>
      <c r="I45">
        <v>2</v>
      </c>
    </row>
    <row r="46" spans="1:6" ht="12.75">
      <c r="A46">
        <v>37</v>
      </c>
      <c r="B46" s="2">
        <f t="shared" si="2"/>
        <v>309386</v>
      </c>
      <c r="C46">
        <f t="shared" si="3"/>
        <v>11447282</v>
      </c>
      <c r="D46">
        <f t="shared" si="4"/>
        <v>60.91794378976801</v>
      </c>
      <c r="E46">
        <f t="shared" si="5"/>
        <v>18847158.957341164</v>
      </c>
      <c r="F46" s="2">
        <f t="shared" si="6"/>
        <v>3129424</v>
      </c>
    </row>
    <row r="47" spans="1:6" ht="12.75">
      <c r="A47">
        <v>42</v>
      </c>
      <c r="B47" s="2">
        <f t="shared" si="2"/>
        <v>280302</v>
      </c>
      <c r="C47">
        <f t="shared" si="3"/>
        <v>11772684</v>
      </c>
      <c r="D47">
        <f t="shared" si="4"/>
        <v>163.96789176525868</v>
      </c>
      <c r="E47">
        <f t="shared" si="5"/>
        <v>45960527.99758554</v>
      </c>
      <c r="F47" s="2">
        <f t="shared" si="6"/>
        <v>3409726</v>
      </c>
    </row>
    <row r="48" spans="1:6" ht="12.75">
      <c r="A48">
        <v>47</v>
      </c>
      <c r="B48" s="2">
        <f t="shared" si="2"/>
        <v>267850</v>
      </c>
      <c r="C48">
        <f t="shared" si="3"/>
        <v>12588950</v>
      </c>
      <c r="D48">
        <f t="shared" si="4"/>
        <v>317.01783974074937</v>
      </c>
      <c r="E48">
        <f t="shared" si="5"/>
        <v>84913228.37455972</v>
      </c>
      <c r="F48" s="2">
        <f t="shared" si="6"/>
        <v>3677576</v>
      </c>
    </row>
    <row r="49" spans="1:6" ht="12.75">
      <c r="A49">
        <v>52</v>
      </c>
      <c r="B49" s="2">
        <f t="shared" si="2"/>
        <v>233054</v>
      </c>
      <c r="C49">
        <f t="shared" si="3"/>
        <v>12118808</v>
      </c>
      <c r="D49">
        <f t="shared" si="4"/>
        <v>520.06778771624</v>
      </c>
      <c r="E49">
        <f t="shared" si="5"/>
        <v>121203878.1984206</v>
      </c>
      <c r="F49" s="2">
        <f t="shared" si="6"/>
        <v>3910630</v>
      </c>
    </row>
    <row r="50" spans="1:6" ht="12.75">
      <c r="A50">
        <v>57</v>
      </c>
      <c r="B50" s="2">
        <f t="shared" si="2"/>
        <v>202105</v>
      </c>
      <c r="C50">
        <f t="shared" si="3"/>
        <v>11519985</v>
      </c>
      <c r="D50">
        <f t="shared" si="4"/>
        <v>773.1177356917307</v>
      </c>
      <c r="E50">
        <f t="shared" si="5"/>
        <v>156250959.97197723</v>
      </c>
      <c r="F50" s="2">
        <f t="shared" si="6"/>
        <v>4112735</v>
      </c>
    </row>
    <row r="51" spans="1:6" ht="12.75">
      <c r="A51">
        <v>62</v>
      </c>
      <c r="B51" s="2">
        <f t="shared" si="2"/>
        <v>151152</v>
      </c>
      <c r="C51">
        <f t="shared" si="3"/>
        <v>9371424</v>
      </c>
      <c r="D51">
        <f t="shared" si="4"/>
        <v>1076.1676836672216</v>
      </c>
      <c r="E51">
        <f t="shared" si="5"/>
        <v>162664897.7216679</v>
      </c>
      <c r="F51" s="2">
        <f t="shared" si="6"/>
        <v>4263887</v>
      </c>
    </row>
    <row r="52" spans="1:6" ht="12.75">
      <c r="A52">
        <v>67</v>
      </c>
      <c r="B52" s="2">
        <f t="shared" si="2"/>
        <v>112129</v>
      </c>
      <c r="C52">
        <f t="shared" si="3"/>
        <v>7512643</v>
      </c>
      <c r="D52">
        <f t="shared" si="4"/>
        <v>1429.2176316427124</v>
      </c>
      <c r="E52">
        <f t="shared" si="5"/>
        <v>160256743.8184657</v>
      </c>
      <c r="F52" s="2">
        <f t="shared" si="6"/>
        <v>4376016</v>
      </c>
    </row>
    <row r="53" spans="1:6" ht="12.75">
      <c r="A53">
        <v>72</v>
      </c>
      <c r="B53" s="2">
        <f t="shared" si="2"/>
        <v>68672</v>
      </c>
      <c r="C53">
        <f t="shared" si="3"/>
        <v>4944384</v>
      </c>
      <c r="D53">
        <f t="shared" si="4"/>
        <v>1832.267579618203</v>
      </c>
      <c r="E53">
        <f t="shared" si="5"/>
        <v>125825479.22754124</v>
      </c>
      <c r="F53" s="2">
        <f t="shared" si="6"/>
        <v>4444688</v>
      </c>
    </row>
    <row r="54" spans="1:6" ht="12.75">
      <c r="A54">
        <v>77</v>
      </c>
      <c r="B54" s="2">
        <f t="shared" si="2"/>
        <v>34468</v>
      </c>
      <c r="C54">
        <f t="shared" si="3"/>
        <v>2654036</v>
      </c>
      <c r="D54">
        <f t="shared" si="4"/>
        <v>2285.3175275936937</v>
      </c>
      <c r="E54">
        <f t="shared" si="5"/>
        <v>78770324.54109943</v>
      </c>
      <c r="F54" s="2">
        <f t="shared" si="6"/>
        <v>4479156</v>
      </c>
    </row>
    <row r="55" spans="1:6" ht="12.75">
      <c r="A55">
        <v>82</v>
      </c>
      <c r="B55" s="2">
        <f t="shared" si="2"/>
        <v>13377</v>
      </c>
      <c r="C55">
        <f t="shared" si="3"/>
        <v>1096914</v>
      </c>
      <c r="D55">
        <f t="shared" si="4"/>
        <v>2788.3674755691845</v>
      </c>
      <c r="E55">
        <f t="shared" si="5"/>
        <v>37299991.720688984</v>
      </c>
      <c r="F55" s="2">
        <f t="shared" si="6"/>
        <v>4492533</v>
      </c>
    </row>
    <row r="56" spans="1:7" ht="12.75">
      <c r="A56">
        <v>87</v>
      </c>
      <c r="B56" s="2">
        <f t="shared" si="2"/>
        <v>5347</v>
      </c>
      <c r="C56">
        <f t="shared" si="3"/>
        <v>465189</v>
      </c>
      <c r="D56">
        <f t="shared" si="4"/>
        <v>3341.4174235446753</v>
      </c>
      <c r="E56">
        <f t="shared" si="5"/>
        <v>17866558.96369338</v>
      </c>
      <c r="F56" s="2">
        <f t="shared" si="6"/>
        <v>4497880</v>
      </c>
      <c r="G56">
        <f>F56/2</f>
        <v>2248940</v>
      </c>
    </row>
    <row r="58" spans="1:5" ht="12.75">
      <c r="A58" t="s">
        <v>28</v>
      </c>
      <c r="B58" s="2">
        <f>SUM(B39:B57)</f>
        <v>4497880</v>
      </c>
      <c r="C58" s="2">
        <f>SUM(C39:C57)</f>
        <v>131315630</v>
      </c>
      <c r="D58" s="2">
        <f>SUM(D39:D57)</f>
        <v>16328.871583554073</v>
      </c>
      <c r="E58" s="2">
        <f>SUM(E39:E57)</f>
        <v>1761553148.9868784</v>
      </c>
    </row>
  </sheetData>
  <mergeCells count="1">
    <mergeCell ref="A1:E2"/>
  </mergeCells>
  <conditionalFormatting sqref="F39:F56">
    <cfRule type="cellIs" priority="1" dxfId="0" operator="between" stopIfTrue="1">
      <formula>$G$56</formula>
      <formula>$G$56+500000</formula>
    </cfRule>
  </conditionalFormatting>
  <conditionalFormatting sqref="B39:B56">
    <cfRule type="cellIs" priority="2" dxfId="1" operator="equal" stopIfTrue="1">
      <formula>MAX($B$39:$B$56)</formula>
    </cfRule>
  </conditionalFormatting>
  <printOptions/>
  <pageMargins left="0.75" right="0.75" top="1" bottom="1" header="0.4921259845" footer="0.4921259845"/>
  <pageSetup horizontalDpi="300" verticalDpi="3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tabSelected="1" workbookViewId="0" topLeftCell="A1">
      <selection activeCell="H27" sqref="H27"/>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58"/>
  <sheetViews>
    <sheetView workbookViewId="0" topLeftCell="A1">
      <selection activeCell="A23" sqref="A23"/>
    </sheetView>
  </sheetViews>
  <sheetFormatPr defaultColWidth="11.421875" defaultRowHeight="12.75"/>
  <cols>
    <col min="3" max="4" width="12.140625" style="0" bestFit="1" customWidth="1"/>
    <col min="5" max="5" width="12.7109375" style="0" bestFit="1" customWidth="1"/>
    <col min="8" max="8" width="18.8515625" style="0" bestFit="1" customWidth="1"/>
  </cols>
  <sheetData>
    <row r="1" spans="1:5" ht="12.75">
      <c r="A1" s="10" t="s">
        <v>42</v>
      </c>
      <c r="B1" s="10"/>
      <c r="C1" s="10"/>
      <c r="D1" s="10"/>
      <c r="E1" s="10"/>
    </row>
    <row r="2" spans="1:5" ht="12.75">
      <c r="A2" s="10"/>
      <c r="B2" s="10"/>
      <c r="C2" s="10"/>
      <c r="D2" s="10"/>
      <c r="E2" s="10"/>
    </row>
    <row r="5" spans="1:5" ht="12.75">
      <c r="A5" t="s">
        <v>21</v>
      </c>
      <c r="B5" t="s">
        <v>0</v>
      </c>
      <c r="C5" t="s">
        <v>1</v>
      </c>
      <c r="D5" t="s">
        <v>2</v>
      </c>
      <c r="E5" t="s">
        <v>25</v>
      </c>
    </row>
    <row r="6" spans="1:5" ht="12.75">
      <c r="A6">
        <v>1878</v>
      </c>
      <c r="B6" t="s">
        <v>3</v>
      </c>
      <c r="C6" s="2">
        <v>279456</v>
      </c>
      <c r="D6" s="2">
        <v>284345</v>
      </c>
      <c r="E6">
        <f aca="true" t="shared" si="0" ref="E6:E23">C6+D6</f>
        <v>563801</v>
      </c>
    </row>
    <row r="7" spans="1:5" ht="12.75">
      <c r="A7">
        <f>A6-5</f>
        <v>1873</v>
      </c>
      <c r="B7" t="s">
        <v>4</v>
      </c>
      <c r="C7" s="2">
        <v>233450</v>
      </c>
      <c r="D7" s="2">
        <v>236689</v>
      </c>
      <c r="E7">
        <f t="shared" si="0"/>
        <v>470139</v>
      </c>
    </row>
    <row r="8" spans="1:5" ht="12.75">
      <c r="A8">
        <f aca="true" t="shared" si="1" ref="A8:A23">A7-5</f>
        <v>1868</v>
      </c>
      <c r="B8" s="1" t="s">
        <v>5</v>
      </c>
      <c r="C8" s="2">
        <v>209999</v>
      </c>
      <c r="D8" s="2">
        <v>211053</v>
      </c>
      <c r="E8">
        <f t="shared" si="0"/>
        <v>421052</v>
      </c>
    </row>
    <row r="9" spans="1:5" ht="12.75">
      <c r="A9">
        <f t="shared" si="1"/>
        <v>1863</v>
      </c>
      <c r="B9" t="s">
        <v>6</v>
      </c>
      <c r="C9" s="2">
        <v>220007</v>
      </c>
      <c r="D9" s="2">
        <v>219103</v>
      </c>
      <c r="E9">
        <f t="shared" si="0"/>
        <v>439110</v>
      </c>
    </row>
    <row r="10" spans="1:5" ht="12.75">
      <c r="A10">
        <f t="shared" si="1"/>
        <v>1858</v>
      </c>
      <c r="B10" t="s">
        <v>7</v>
      </c>
      <c r="C10" s="2">
        <v>226099</v>
      </c>
      <c r="D10" s="2">
        <v>215510</v>
      </c>
      <c r="E10">
        <f t="shared" si="0"/>
        <v>441609</v>
      </c>
    </row>
    <row r="11" spans="1:5" ht="12.75">
      <c r="A11">
        <f t="shared" si="1"/>
        <v>1853</v>
      </c>
      <c r="B11" t="s">
        <v>8</v>
      </c>
      <c r="C11" s="2">
        <v>200087</v>
      </c>
      <c r="D11" s="2">
        <v>203513</v>
      </c>
      <c r="E11">
        <f t="shared" si="0"/>
        <v>403600</v>
      </c>
    </row>
    <row r="12" spans="1:5" ht="12.75">
      <c r="A12">
        <f t="shared" si="1"/>
        <v>1848</v>
      </c>
      <c r="B12" t="s">
        <v>9</v>
      </c>
      <c r="C12" s="2">
        <v>185909</v>
      </c>
      <c r="D12" s="2">
        <v>188125</v>
      </c>
      <c r="E12">
        <f t="shared" si="0"/>
        <v>374034</v>
      </c>
    </row>
    <row r="13" spans="1:5" ht="12.75">
      <c r="A13">
        <f t="shared" si="1"/>
        <v>1843</v>
      </c>
      <c r="B13" t="s">
        <v>10</v>
      </c>
      <c r="C13" s="2">
        <v>174364</v>
      </c>
      <c r="D13" s="2">
        <v>178014</v>
      </c>
      <c r="E13">
        <f t="shared" si="0"/>
        <v>352378</v>
      </c>
    </row>
    <row r="14" spans="1:5" ht="12.75">
      <c r="A14">
        <f t="shared" si="1"/>
        <v>1838</v>
      </c>
      <c r="B14" t="s">
        <v>11</v>
      </c>
      <c r="C14" s="2">
        <v>151276</v>
      </c>
      <c r="D14" s="2">
        <v>157171</v>
      </c>
      <c r="E14">
        <f t="shared" si="0"/>
        <v>308447</v>
      </c>
    </row>
    <row r="15" spans="1:5" ht="12.75">
      <c r="A15">
        <f t="shared" si="1"/>
        <v>1833</v>
      </c>
      <c r="B15" t="s">
        <v>12</v>
      </c>
      <c r="C15" s="2">
        <v>132651</v>
      </c>
      <c r="D15" s="2">
        <v>140883</v>
      </c>
      <c r="E15">
        <f t="shared" si="0"/>
        <v>273534</v>
      </c>
    </row>
    <row r="16" spans="1:5" ht="12.75">
      <c r="A16">
        <f t="shared" si="1"/>
        <v>1828</v>
      </c>
      <c r="B16" t="s">
        <v>13</v>
      </c>
      <c r="C16" s="2">
        <v>113982</v>
      </c>
      <c r="D16" s="2">
        <v>125271</v>
      </c>
      <c r="E16">
        <f t="shared" si="0"/>
        <v>239253</v>
      </c>
    </row>
    <row r="17" spans="1:5" ht="12.75">
      <c r="A17">
        <f t="shared" si="1"/>
        <v>1823</v>
      </c>
      <c r="B17" t="s">
        <v>14</v>
      </c>
      <c r="C17" s="2">
        <v>102864</v>
      </c>
      <c r="D17" s="2">
        <v>113972</v>
      </c>
      <c r="E17">
        <f t="shared" si="0"/>
        <v>216836</v>
      </c>
    </row>
    <row r="18" spans="1:5" ht="12.75">
      <c r="A18">
        <f t="shared" si="1"/>
        <v>1818</v>
      </c>
      <c r="B18" t="s">
        <v>15</v>
      </c>
      <c r="C18" s="2">
        <v>86151</v>
      </c>
      <c r="D18" s="2">
        <v>93410</v>
      </c>
      <c r="E18">
        <f t="shared" si="0"/>
        <v>179561</v>
      </c>
    </row>
    <row r="19" spans="1:5" ht="12.75">
      <c r="A19">
        <f t="shared" si="1"/>
        <v>1813</v>
      </c>
      <c r="B19" t="s">
        <v>16</v>
      </c>
      <c r="C19" s="2">
        <v>63969</v>
      </c>
      <c r="D19" s="2">
        <v>69617</v>
      </c>
      <c r="E19">
        <f t="shared" si="0"/>
        <v>133586</v>
      </c>
    </row>
    <row r="20" spans="1:5" ht="12.75">
      <c r="A20">
        <f t="shared" si="1"/>
        <v>1808</v>
      </c>
      <c r="B20" t="s">
        <v>17</v>
      </c>
      <c r="C20" s="2">
        <v>38887</v>
      </c>
      <c r="D20" s="2">
        <v>44025</v>
      </c>
      <c r="E20">
        <f t="shared" si="0"/>
        <v>82912</v>
      </c>
    </row>
    <row r="21" spans="1:5" ht="12.75">
      <c r="A21">
        <f>A20-5</f>
        <v>1803</v>
      </c>
      <c r="B21" t="s">
        <v>18</v>
      </c>
      <c r="C21" s="2">
        <v>19716</v>
      </c>
      <c r="D21" s="2">
        <v>22597</v>
      </c>
      <c r="E21">
        <f t="shared" si="0"/>
        <v>42313</v>
      </c>
    </row>
    <row r="22" spans="1:5" ht="12.75">
      <c r="A22">
        <f t="shared" si="1"/>
        <v>1798</v>
      </c>
      <c r="B22" t="s">
        <v>19</v>
      </c>
      <c r="C22" s="2">
        <v>7642</v>
      </c>
      <c r="D22" s="2">
        <v>8395</v>
      </c>
      <c r="E22">
        <f t="shared" si="0"/>
        <v>16037</v>
      </c>
    </row>
    <row r="23" spans="1:5" ht="12.75">
      <c r="A23">
        <f t="shared" si="1"/>
        <v>1793</v>
      </c>
      <c r="B23" t="s">
        <v>20</v>
      </c>
      <c r="C23" s="2">
        <v>2408</v>
      </c>
      <c r="D23" s="2">
        <v>3191</v>
      </c>
      <c r="E23">
        <f t="shared" si="0"/>
        <v>5599</v>
      </c>
    </row>
    <row r="24" ht="12.75">
      <c r="C24" s="2"/>
    </row>
    <row r="28" spans="1:2" ht="12.75">
      <c r="A28" t="s">
        <v>40</v>
      </c>
      <c r="B28" t="s">
        <v>41</v>
      </c>
    </row>
    <row r="38" spans="1:6" ht="12.75">
      <c r="A38" t="s">
        <v>26</v>
      </c>
      <c r="B38" t="s">
        <v>27</v>
      </c>
      <c r="C38" t="s">
        <v>29</v>
      </c>
      <c r="D38" t="s">
        <v>32</v>
      </c>
      <c r="E38" t="s">
        <v>33</v>
      </c>
      <c r="F38" t="s">
        <v>36</v>
      </c>
    </row>
    <row r="39" spans="1:6" ht="12.75">
      <c r="A39">
        <v>2</v>
      </c>
      <c r="B39" s="2">
        <f aca="true" t="shared" si="2" ref="B39:B56">E6</f>
        <v>563801</v>
      </c>
      <c r="C39">
        <f aca="true" t="shared" si="3" ref="C39:C56">A39*B39</f>
        <v>1127602</v>
      </c>
      <c r="D39">
        <f aca="true" t="shared" si="4" ref="D39:D56">(A39-$I$40)^2</f>
        <v>732.5960246020422</v>
      </c>
      <c r="E39">
        <f aca="true" t="shared" si="5" ref="E39:E56">D39*B39</f>
        <v>413038371.26665604</v>
      </c>
      <c r="F39" s="2">
        <f>B39</f>
        <v>563801</v>
      </c>
    </row>
    <row r="40" spans="1:9" ht="12.75">
      <c r="A40">
        <v>7</v>
      </c>
      <c r="B40" s="2">
        <f t="shared" si="2"/>
        <v>470139</v>
      </c>
      <c r="C40">
        <f t="shared" si="3"/>
        <v>3290973</v>
      </c>
      <c r="D40">
        <f t="shared" si="4"/>
        <v>486.93091332945096</v>
      </c>
      <c r="E40">
        <f t="shared" si="5"/>
        <v>228925212.66179475</v>
      </c>
      <c r="F40" s="2">
        <f aca="true" t="shared" si="6" ref="F40:F56">F39+B40</f>
        <v>1033940</v>
      </c>
      <c r="H40" t="s">
        <v>30</v>
      </c>
      <c r="I40">
        <f>C58/B58</f>
        <v>29.06651112725913</v>
      </c>
    </row>
    <row r="41" spans="1:9" ht="12.75">
      <c r="A41">
        <v>12</v>
      </c>
      <c r="B41" s="2">
        <f t="shared" si="2"/>
        <v>421052</v>
      </c>
      <c r="C41">
        <f t="shared" si="3"/>
        <v>5052624</v>
      </c>
      <c r="D41">
        <f t="shared" si="4"/>
        <v>291.2658020568597</v>
      </c>
      <c r="E41">
        <f t="shared" si="5"/>
        <v>122638048.48764488</v>
      </c>
      <c r="F41" s="2">
        <f t="shared" si="6"/>
        <v>1454992</v>
      </c>
      <c r="H41" t="s">
        <v>31</v>
      </c>
      <c r="I41">
        <f>E58/B58</f>
        <v>405.54752204698724</v>
      </c>
    </row>
    <row r="42" spans="1:9" ht="12.75">
      <c r="A42">
        <v>17</v>
      </c>
      <c r="B42" s="2">
        <f t="shared" si="2"/>
        <v>439110</v>
      </c>
      <c r="C42">
        <f t="shared" si="3"/>
        <v>7464870</v>
      </c>
      <c r="D42">
        <f t="shared" si="4"/>
        <v>145.60069078426838</v>
      </c>
      <c r="E42">
        <f t="shared" si="5"/>
        <v>63934719.33028009</v>
      </c>
      <c r="F42" s="2">
        <f t="shared" si="6"/>
        <v>1894102</v>
      </c>
      <c r="H42" t="s">
        <v>34</v>
      </c>
      <c r="I42">
        <f>I41^(1/2)</f>
        <v>20.13821049763328</v>
      </c>
    </row>
    <row r="43" spans="1:6" ht="12.75">
      <c r="A43">
        <v>22</v>
      </c>
      <c r="B43" s="2">
        <f t="shared" si="2"/>
        <v>441609</v>
      </c>
      <c r="C43">
        <f t="shared" si="3"/>
        <v>9715398</v>
      </c>
      <c r="D43">
        <f t="shared" si="4"/>
        <v>49.9355795116771</v>
      </c>
      <c r="E43">
        <f t="shared" si="5"/>
        <v>22052001.33257221</v>
      </c>
      <c r="F43" s="2">
        <f t="shared" si="6"/>
        <v>2335711</v>
      </c>
    </row>
    <row r="44" spans="1:9" ht="12.75">
      <c r="A44">
        <v>27</v>
      </c>
      <c r="B44" s="2">
        <f t="shared" si="2"/>
        <v>403600</v>
      </c>
      <c r="C44">
        <f t="shared" si="3"/>
        <v>10897200</v>
      </c>
      <c r="D44">
        <f t="shared" si="4"/>
        <v>4.270468239085798</v>
      </c>
      <c r="E44">
        <f t="shared" si="5"/>
        <v>1723560.9812950282</v>
      </c>
      <c r="F44" s="2">
        <f t="shared" si="6"/>
        <v>2739311</v>
      </c>
      <c r="H44" t="s">
        <v>35</v>
      </c>
      <c r="I44">
        <v>27</v>
      </c>
    </row>
    <row r="45" spans="1:9" ht="12.75">
      <c r="A45">
        <v>32</v>
      </c>
      <c r="B45" s="2">
        <f t="shared" si="2"/>
        <v>374034</v>
      </c>
      <c r="C45">
        <f t="shared" si="3"/>
        <v>11969088</v>
      </c>
      <c r="D45">
        <f t="shared" si="4"/>
        <v>8.605356966494503</v>
      </c>
      <c r="E45">
        <f t="shared" si="5"/>
        <v>3218696.0876058047</v>
      </c>
      <c r="F45" s="2">
        <f t="shared" si="6"/>
        <v>3113345</v>
      </c>
      <c r="H45" t="s">
        <v>37</v>
      </c>
      <c r="I45">
        <v>2</v>
      </c>
    </row>
    <row r="46" spans="1:6" ht="12.75">
      <c r="A46">
        <v>37</v>
      </c>
      <c r="B46" s="2">
        <f t="shared" si="2"/>
        <v>352378</v>
      </c>
      <c r="C46">
        <f t="shared" si="3"/>
        <v>13037986</v>
      </c>
      <c r="D46">
        <f t="shared" si="4"/>
        <v>62.94024569390321</v>
      </c>
      <c r="E46">
        <f t="shared" si="5"/>
        <v>22178757.897126224</v>
      </c>
      <c r="F46" s="2">
        <f t="shared" si="6"/>
        <v>3465723</v>
      </c>
    </row>
    <row r="47" spans="1:6" ht="12.75">
      <c r="A47">
        <v>42</v>
      </c>
      <c r="B47" s="2">
        <f t="shared" si="2"/>
        <v>308447</v>
      </c>
      <c r="C47">
        <f t="shared" si="3"/>
        <v>12954774</v>
      </c>
      <c r="D47">
        <f t="shared" si="4"/>
        <v>167.27513442131192</v>
      </c>
      <c r="E47">
        <f t="shared" si="5"/>
        <v>51595513.386850394</v>
      </c>
      <c r="F47" s="2">
        <f t="shared" si="6"/>
        <v>3774170</v>
      </c>
    </row>
    <row r="48" spans="1:6" ht="12.75">
      <c r="A48">
        <v>47</v>
      </c>
      <c r="B48" s="2">
        <f t="shared" si="2"/>
        <v>273534</v>
      </c>
      <c r="C48">
        <f t="shared" si="3"/>
        <v>12856098</v>
      </c>
      <c r="D48">
        <f t="shared" si="4"/>
        <v>321.6100231487206</v>
      </c>
      <c r="E48">
        <f t="shared" si="5"/>
        <v>87971276.07196213</v>
      </c>
      <c r="F48" s="2">
        <f t="shared" si="6"/>
        <v>4047704</v>
      </c>
    </row>
    <row r="49" spans="1:6" ht="12.75">
      <c r="A49">
        <v>52</v>
      </c>
      <c r="B49" s="2">
        <f t="shared" si="2"/>
        <v>239253</v>
      </c>
      <c r="C49">
        <f t="shared" si="3"/>
        <v>12441156</v>
      </c>
      <c r="D49">
        <f t="shared" si="4"/>
        <v>525.9449118761294</v>
      </c>
      <c r="E49">
        <f t="shared" si="5"/>
        <v>125833898.00109959</v>
      </c>
      <c r="F49" s="2">
        <f t="shared" si="6"/>
        <v>4286957</v>
      </c>
    </row>
    <row r="50" spans="1:6" ht="12.75">
      <c r="A50">
        <v>57</v>
      </c>
      <c r="B50" s="2">
        <f t="shared" si="2"/>
        <v>216836</v>
      </c>
      <c r="C50">
        <f t="shared" si="3"/>
        <v>12359652</v>
      </c>
      <c r="D50">
        <f t="shared" si="4"/>
        <v>780.279800603538</v>
      </c>
      <c r="E50">
        <f t="shared" si="5"/>
        <v>169192750.84366876</v>
      </c>
      <c r="F50" s="2">
        <f t="shared" si="6"/>
        <v>4503793</v>
      </c>
    </row>
    <row r="51" spans="1:6" ht="12.75">
      <c r="A51">
        <v>62</v>
      </c>
      <c r="B51" s="2">
        <f t="shared" si="2"/>
        <v>179561</v>
      </c>
      <c r="C51">
        <f t="shared" si="3"/>
        <v>11132782</v>
      </c>
      <c r="D51">
        <f t="shared" si="4"/>
        <v>1084.6146893309465</v>
      </c>
      <c r="E51">
        <f t="shared" si="5"/>
        <v>194754498.23095408</v>
      </c>
      <c r="F51" s="2">
        <f t="shared" si="6"/>
        <v>4683354</v>
      </c>
    </row>
    <row r="52" spans="1:6" ht="12.75">
      <c r="A52">
        <v>67</v>
      </c>
      <c r="B52" s="2">
        <f t="shared" si="2"/>
        <v>133586</v>
      </c>
      <c r="C52">
        <f t="shared" si="3"/>
        <v>8950262</v>
      </c>
      <c r="D52">
        <f t="shared" si="4"/>
        <v>1438.9495780583552</v>
      </c>
      <c r="E52">
        <f t="shared" si="5"/>
        <v>192223518.33450344</v>
      </c>
      <c r="F52" s="2">
        <f t="shared" si="6"/>
        <v>4816940</v>
      </c>
    </row>
    <row r="53" spans="1:6" ht="12.75">
      <c r="A53">
        <v>72</v>
      </c>
      <c r="B53" s="2">
        <f t="shared" si="2"/>
        <v>82912</v>
      </c>
      <c r="C53">
        <f t="shared" si="3"/>
        <v>5969664</v>
      </c>
      <c r="D53">
        <f t="shared" si="4"/>
        <v>1843.284466785764</v>
      </c>
      <c r="E53">
        <f t="shared" si="5"/>
        <v>152830401.71014127</v>
      </c>
      <c r="F53" s="2">
        <f t="shared" si="6"/>
        <v>4899852</v>
      </c>
    </row>
    <row r="54" spans="1:6" ht="12.75">
      <c r="A54">
        <v>77</v>
      </c>
      <c r="B54" s="2">
        <f t="shared" si="2"/>
        <v>42313</v>
      </c>
      <c r="C54">
        <f t="shared" si="3"/>
        <v>3258101</v>
      </c>
      <c r="D54">
        <f t="shared" si="4"/>
        <v>2297.6193555131726</v>
      </c>
      <c r="E54">
        <f t="shared" si="5"/>
        <v>97219167.78982888</v>
      </c>
      <c r="F54" s="2">
        <f t="shared" si="6"/>
        <v>4942165</v>
      </c>
    </row>
    <row r="55" spans="1:6" ht="12.75">
      <c r="A55">
        <v>82</v>
      </c>
      <c r="B55" s="2">
        <f t="shared" si="2"/>
        <v>16037</v>
      </c>
      <c r="C55">
        <f t="shared" si="3"/>
        <v>1315034</v>
      </c>
      <c r="D55">
        <f t="shared" si="4"/>
        <v>2801.9542442405814</v>
      </c>
      <c r="E55">
        <f t="shared" si="5"/>
        <v>44934940.2148862</v>
      </c>
      <c r="F55" s="2">
        <f t="shared" si="6"/>
        <v>4958202</v>
      </c>
    </row>
    <row r="56" spans="1:7" ht="12.75">
      <c r="A56">
        <v>87</v>
      </c>
      <c r="B56" s="2">
        <f t="shared" si="2"/>
        <v>5599</v>
      </c>
      <c r="C56">
        <f t="shared" si="3"/>
        <v>487113</v>
      </c>
      <c r="D56">
        <f t="shared" si="4"/>
        <v>3356.2891329679896</v>
      </c>
      <c r="E56">
        <f t="shared" si="5"/>
        <v>18791862.855487775</v>
      </c>
      <c r="F56" s="2">
        <f t="shared" si="6"/>
        <v>4963801</v>
      </c>
      <c r="G56">
        <f>F56/2</f>
        <v>2481900.5</v>
      </c>
    </row>
    <row r="58" spans="1:5" ht="12.75">
      <c r="A58" t="s">
        <v>28</v>
      </c>
      <c r="B58" s="2">
        <f>SUM(B39:B57)</f>
        <v>4963801</v>
      </c>
      <c r="C58" s="2">
        <f>SUM(C39:C57)</f>
        <v>144280377</v>
      </c>
      <c r="D58" s="2">
        <f>SUM(D39:D57)</f>
        <v>16399.966418130294</v>
      </c>
      <c r="E58" s="2">
        <f>SUM(E39:E57)</f>
        <v>2013057195.4843574</v>
      </c>
    </row>
  </sheetData>
  <mergeCells count="1">
    <mergeCell ref="A1:E2"/>
  </mergeCells>
  <conditionalFormatting sqref="F39:F56">
    <cfRule type="cellIs" priority="1" dxfId="0" operator="between" stopIfTrue="1">
      <formula>$G$56</formula>
      <formula>$G$56+500000</formula>
    </cfRule>
  </conditionalFormatting>
  <conditionalFormatting sqref="B39:B56">
    <cfRule type="cellIs" priority="2" dxfId="1" operator="equal" stopIfTrue="1">
      <formula>MAX($B$39:$B$56)</formula>
    </cfRule>
  </conditionalFormatting>
  <printOptions/>
  <pageMargins left="0.75" right="0.75" top="1" bottom="1" header="0.4921259845" footer="0.4921259845"/>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I58"/>
  <sheetViews>
    <sheetView workbookViewId="0" topLeftCell="A1">
      <selection activeCell="C6" sqref="C6:D23"/>
    </sheetView>
  </sheetViews>
  <sheetFormatPr defaultColWidth="11.421875" defaultRowHeight="12.75"/>
  <cols>
    <col min="3" max="4" width="12.140625" style="0" bestFit="1" customWidth="1"/>
    <col min="5" max="5" width="12.7109375" style="0" bestFit="1" customWidth="1"/>
    <col min="8" max="8" width="18.8515625" style="0" bestFit="1" customWidth="1"/>
  </cols>
  <sheetData>
    <row r="1" spans="1:5" ht="12.75">
      <c r="A1" s="10" t="s">
        <v>44</v>
      </c>
      <c r="B1" s="10"/>
      <c r="C1" s="10"/>
      <c r="D1" s="10"/>
      <c r="E1" s="10"/>
    </row>
    <row r="2" spans="1:5" ht="12.75">
      <c r="A2" s="10"/>
      <c r="B2" s="10"/>
      <c r="C2" s="10"/>
      <c r="D2" s="10"/>
      <c r="E2" s="10"/>
    </row>
    <row r="5" spans="1:5" ht="12.75">
      <c r="A5" t="s">
        <v>21</v>
      </c>
      <c r="B5" t="s">
        <v>0</v>
      </c>
      <c r="C5" t="s">
        <v>1</v>
      </c>
      <c r="D5" t="s">
        <v>2</v>
      </c>
      <c r="E5" t="s">
        <v>25</v>
      </c>
    </row>
    <row r="6" spans="1:5" ht="12.75">
      <c r="A6">
        <v>1878</v>
      </c>
      <c r="B6" t="s">
        <v>3</v>
      </c>
      <c r="C6" s="2">
        <v>290381</v>
      </c>
      <c r="D6" s="2">
        <v>297357</v>
      </c>
      <c r="E6">
        <f aca="true" t="shared" si="0" ref="E6:E23">C6+D6</f>
        <v>587738</v>
      </c>
    </row>
    <row r="7" spans="1:5" ht="12.75">
      <c r="A7">
        <f aca="true" t="shared" si="1" ref="A7:A23">A6-5</f>
        <v>1873</v>
      </c>
      <c r="B7" t="s">
        <v>4</v>
      </c>
      <c r="C7" s="2">
        <v>261021</v>
      </c>
      <c r="D7" s="2">
        <v>261666</v>
      </c>
      <c r="E7">
        <f t="shared" si="0"/>
        <v>522687</v>
      </c>
    </row>
    <row r="8" spans="1:5" ht="12.75">
      <c r="A8">
        <f t="shared" si="1"/>
        <v>1868</v>
      </c>
      <c r="B8" s="1" t="s">
        <v>5</v>
      </c>
      <c r="C8" s="2">
        <v>250101</v>
      </c>
      <c r="D8" s="2">
        <v>254506</v>
      </c>
      <c r="E8">
        <f t="shared" si="0"/>
        <v>504607</v>
      </c>
    </row>
    <row r="9" spans="1:5" ht="12.75">
      <c r="A9">
        <f t="shared" si="1"/>
        <v>1863</v>
      </c>
      <c r="B9" t="s">
        <v>6</v>
      </c>
      <c r="C9" s="2">
        <v>250598</v>
      </c>
      <c r="D9" s="2">
        <v>246333</v>
      </c>
      <c r="E9">
        <f t="shared" si="0"/>
        <v>496931</v>
      </c>
    </row>
    <row r="10" spans="1:5" ht="12.75">
      <c r="A10">
        <f t="shared" si="1"/>
        <v>1858</v>
      </c>
      <c r="B10" t="s">
        <v>7</v>
      </c>
      <c r="C10" s="2">
        <v>241747</v>
      </c>
      <c r="D10" s="2">
        <v>232247</v>
      </c>
      <c r="E10">
        <f t="shared" si="0"/>
        <v>473994</v>
      </c>
    </row>
    <row r="11" spans="1:5" ht="12.75">
      <c r="A11">
        <f t="shared" si="1"/>
        <v>1853</v>
      </c>
      <c r="B11" t="s">
        <v>8</v>
      </c>
      <c r="C11" s="2">
        <v>216083</v>
      </c>
      <c r="D11" s="2">
        <v>219459</v>
      </c>
      <c r="E11">
        <f t="shared" si="0"/>
        <v>435542</v>
      </c>
    </row>
    <row r="12" spans="1:5" ht="12.75">
      <c r="A12">
        <f t="shared" si="1"/>
        <v>1848</v>
      </c>
      <c r="B12" t="s">
        <v>9</v>
      </c>
      <c r="C12" s="2">
        <v>194999</v>
      </c>
      <c r="D12" s="2">
        <v>199260</v>
      </c>
      <c r="E12">
        <f t="shared" si="0"/>
        <v>394259</v>
      </c>
    </row>
    <row r="13" spans="1:5" ht="12.75">
      <c r="A13">
        <f t="shared" si="1"/>
        <v>1843</v>
      </c>
      <c r="B13" t="s">
        <v>10</v>
      </c>
      <c r="C13" s="2">
        <v>179719</v>
      </c>
      <c r="D13" s="2">
        <v>184314</v>
      </c>
      <c r="E13">
        <f t="shared" si="0"/>
        <v>364033</v>
      </c>
    </row>
    <row r="14" spans="1:5" ht="12.75">
      <c r="A14">
        <f t="shared" si="1"/>
        <v>1838</v>
      </c>
      <c r="B14" t="s">
        <v>11</v>
      </c>
      <c r="C14" s="2">
        <v>165236</v>
      </c>
      <c r="D14" s="2">
        <v>168176</v>
      </c>
      <c r="E14">
        <f t="shared" si="0"/>
        <v>333412</v>
      </c>
    </row>
    <row r="15" spans="1:5" ht="12.75">
      <c r="A15">
        <f t="shared" si="1"/>
        <v>1833</v>
      </c>
      <c r="B15" t="s">
        <v>12</v>
      </c>
      <c r="C15" s="2">
        <v>155422</v>
      </c>
      <c r="D15" s="2">
        <v>158466</v>
      </c>
      <c r="E15">
        <f t="shared" si="0"/>
        <v>313888</v>
      </c>
    </row>
    <row r="16" spans="1:5" ht="12.75">
      <c r="A16">
        <f t="shared" si="1"/>
        <v>1828</v>
      </c>
      <c r="B16" t="s">
        <v>13</v>
      </c>
      <c r="C16" s="2">
        <v>128258</v>
      </c>
      <c r="D16" s="2">
        <v>137019</v>
      </c>
      <c r="E16">
        <f t="shared" si="0"/>
        <v>265277</v>
      </c>
    </row>
    <row r="17" spans="1:5" ht="12.75">
      <c r="A17">
        <f t="shared" si="1"/>
        <v>1823</v>
      </c>
      <c r="B17" t="s">
        <v>14</v>
      </c>
      <c r="C17" s="2">
        <v>106065</v>
      </c>
      <c r="D17" s="2">
        <v>118009</v>
      </c>
      <c r="E17">
        <f t="shared" si="0"/>
        <v>224074</v>
      </c>
    </row>
    <row r="18" spans="1:5" ht="12.75">
      <c r="A18">
        <f t="shared" si="1"/>
        <v>1818</v>
      </c>
      <c r="B18" t="s">
        <v>15</v>
      </c>
      <c r="C18" s="2">
        <v>83783</v>
      </c>
      <c r="D18" s="2">
        <v>97304</v>
      </c>
      <c r="E18">
        <f t="shared" si="0"/>
        <v>181087</v>
      </c>
    </row>
    <row r="19" spans="1:5" ht="12.75">
      <c r="A19">
        <f t="shared" si="1"/>
        <v>1813</v>
      </c>
      <c r="B19" t="s">
        <v>16</v>
      </c>
      <c r="C19" s="2">
        <v>66543</v>
      </c>
      <c r="D19" s="2">
        <v>77797</v>
      </c>
      <c r="E19">
        <f t="shared" si="0"/>
        <v>144340</v>
      </c>
    </row>
    <row r="20" spans="1:5" ht="12.75">
      <c r="A20">
        <f t="shared" si="1"/>
        <v>1808</v>
      </c>
      <c r="B20" t="s">
        <v>17</v>
      </c>
      <c r="C20" s="2">
        <v>45548</v>
      </c>
      <c r="D20" s="2">
        <v>51157</v>
      </c>
      <c r="E20">
        <f t="shared" si="0"/>
        <v>96705</v>
      </c>
    </row>
    <row r="21" spans="1:5" ht="12.75">
      <c r="A21">
        <f t="shared" si="1"/>
        <v>1803</v>
      </c>
      <c r="B21" t="s">
        <v>18</v>
      </c>
      <c r="C21" s="2">
        <v>24331</v>
      </c>
      <c r="D21" s="2">
        <v>27752</v>
      </c>
      <c r="E21">
        <f t="shared" si="0"/>
        <v>52083</v>
      </c>
    </row>
    <row r="22" spans="1:5" ht="12.75">
      <c r="A22">
        <f t="shared" si="1"/>
        <v>1798</v>
      </c>
      <c r="B22" t="s">
        <v>19</v>
      </c>
      <c r="C22" s="2">
        <v>8986</v>
      </c>
      <c r="D22" s="2">
        <v>10678</v>
      </c>
      <c r="E22">
        <f t="shared" si="0"/>
        <v>19664</v>
      </c>
    </row>
    <row r="23" spans="1:5" ht="12.75">
      <c r="A23">
        <f t="shared" si="1"/>
        <v>1793</v>
      </c>
      <c r="B23" t="s">
        <v>20</v>
      </c>
      <c r="C23" s="2">
        <v>3246</v>
      </c>
      <c r="D23" s="2">
        <v>3793</v>
      </c>
      <c r="E23">
        <f t="shared" si="0"/>
        <v>7039</v>
      </c>
    </row>
    <row r="24" ht="12.75">
      <c r="C24" s="2"/>
    </row>
    <row r="28" spans="1:2" ht="12.75">
      <c r="A28" t="s">
        <v>40</v>
      </c>
      <c r="B28" t="s">
        <v>41</v>
      </c>
    </row>
    <row r="38" spans="1:6" ht="12.75">
      <c r="A38" t="s">
        <v>26</v>
      </c>
      <c r="B38" t="s">
        <v>27</v>
      </c>
      <c r="C38" t="s">
        <v>29</v>
      </c>
      <c r="D38" t="s">
        <v>32</v>
      </c>
      <c r="E38" t="s">
        <v>33</v>
      </c>
      <c r="F38" t="s">
        <v>36</v>
      </c>
    </row>
    <row r="39" spans="1:6" ht="12.75">
      <c r="A39">
        <v>2</v>
      </c>
      <c r="B39" s="2">
        <f aca="true" t="shared" si="2" ref="B39:B56">E6</f>
        <v>587738</v>
      </c>
      <c r="C39">
        <f aca="true" t="shared" si="3" ref="C39:C56">A39*B39</f>
        <v>1175476</v>
      </c>
      <c r="D39">
        <f aca="true" t="shared" si="4" ref="D39:D56">(A39-$I$40)^2</f>
        <v>728.2605155339007</v>
      </c>
      <c r="E39">
        <f aca="true" t="shared" si="5" ref="E39:E56">D39*B39</f>
        <v>428026378.87886375</v>
      </c>
      <c r="F39" s="2">
        <f>B39</f>
        <v>587738</v>
      </c>
    </row>
    <row r="40" spans="1:9" ht="12.75">
      <c r="A40">
        <v>7</v>
      </c>
      <c r="B40" s="2">
        <f t="shared" si="2"/>
        <v>522687</v>
      </c>
      <c r="C40">
        <f t="shared" si="3"/>
        <v>3658809</v>
      </c>
      <c r="D40">
        <f t="shared" si="4"/>
        <v>483.3974918470864</v>
      </c>
      <c r="E40">
        <f t="shared" si="5"/>
        <v>252665584.82107806</v>
      </c>
      <c r="F40" s="2">
        <f aca="true" t="shared" si="6" ref="F40:F56">F39+B40</f>
        <v>1110425</v>
      </c>
      <c r="H40" t="s">
        <v>30</v>
      </c>
      <c r="I40">
        <f>C58/B58</f>
        <v>28.986302368681425</v>
      </c>
    </row>
    <row r="41" spans="1:9" ht="12.75">
      <c r="A41">
        <v>12</v>
      </c>
      <c r="B41" s="2">
        <f t="shared" si="2"/>
        <v>504607</v>
      </c>
      <c r="C41">
        <f t="shared" si="3"/>
        <v>6055284</v>
      </c>
      <c r="D41">
        <f t="shared" si="4"/>
        <v>288.5344681602722</v>
      </c>
      <c r="E41">
        <f t="shared" si="5"/>
        <v>145596512.37495047</v>
      </c>
      <c r="F41" s="2">
        <f t="shared" si="6"/>
        <v>1615032</v>
      </c>
      <c r="H41" t="s">
        <v>31</v>
      </c>
      <c r="I41">
        <f>E58/B58</f>
        <v>407.58765128536186</v>
      </c>
    </row>
    <row r="42" spans="1:9" ht="12.75">
      <c r="A42">
        <v>17</v>
      </c>
      <c r="B42" s="2">
        <f t="shared" si="2"/>
        <v>496931</v>
      </c>
      <c r="C42">
        <f t="shared" si="3"/>
        <v>8447827</v>
      </c>
      <c r="D42">
        <f t="shared" si="4"/>
        <v>143.67144447345794</v>
      </c>
      <c r="E42">
        <f t="shared" si="5"/>
        <v>71394794.57363993</v>
      </c>
      <c r="F42" s="2">
        <f t="shared" si="6"/>
        <v>2111963</v>
      </c>
      <c r="H42" t="s">
        <v>34</v>
      </c>
      <c r="I42">
        <f>I41^(1/2)</f>
        <v>20.18880014476744</v>
      </c>
    </row>
    <row r="43" spans="1:6" ht="12.75">
      <c r="A43">
        <v>22</v>
      </c>
      <c r="B43" s="2">
        <f t="shared" si="2"/>
        <v>473994</v>
      </c>
      <c r="C43">
        <f t="shared" si="3"/>
        <v>10427868</v>
      </c>
      <c r="D43">
        <f t="shared" si="4"/>
        <v>48.808420786643694</v>
      </c>
      <c r="E43">
        <f t="shared" si="5"/>
        <v>23134898.60234439</v>
      </c>
      <c r="F43" s="2">
        <f t="shared" si="6"/>
        <v>2585957</v>
      </c>
    </row>
    <row r="44" spans="1:9" ht="12.75">
      <c r="A44">
        <v>27</v>
      </c>
      <c r="B44" s="2">
        <f t="shared" si="2"/>
        <v>435542</v>
      </c>
      <c r="C44">
        <f t="shared" si="3"/>
        <v>11759634</v>
      </c>
      <c r="D44">
        <f t="shared" si="4"/>
        <v>3.9453970998294405</v>
      </c>
      <c r="E44">
        <f t="shared" si="5"/>
        <v>1718386.143653914</v>
      </c>
      <c r="F44" s="2">
        <f t="shared" si="6"/>
        <v>3021499</v>
      </c>
      <c r="H44" t="s">
        <v>35</v>
      </c>
      <c r="I44">
        <v>27</v>
      </c>
    </row>
    <row r="45" spans="1:9" ht="12.75">
      <c r="A45">
        <v>32</v>
      </c>
      <c r="B45" s="2">
        <f t="shared" si="2"/>
        <v>394259</v>
      </c>
      <c r="C45">
        <f t="shared" si="3"/>
        <v>12616288</v>
      </c>
      <c r="D45">
        <f t="shared" si="4"/>
        <v>9.082373413015189</v>
      </c>
      <c r="E45">
        <f t="shared" si="5"/>
        <v>3580807.459441955</v>
      </c>
      <c r="F45" s="2">
        <f t="shared" si="6"/>
        <v>3415758</v>
      </c>
      <c r="H45" t="s">
        <v>37</v>
      </c>
      <c r="I45">
        <v>2</v>
      </c>
    </row>
    <row r="46" spans="1:6" ht="12.75">
      <c r="A46">
        <v>37</v>
      </c>
      <c r="B46" s="2">
        <f t="shared" si="2"/>
        <v>364033</v>
      </c>
      <c r="C46">
        <f t="shared" si="3"/>
        <v>13469221</v>
      </c>
      <c r="D46">
        <f t="shared" si="4"/>
        <v>64.21934972620093</v>
      </c>
      <c r="E46">
        <f t="shared" si="5"/>
        <v>23377962.538878106</v>
      </c>
      <c r="F46" s="2">
        <f t="shared" si="6"/>
        <v>3779791</v>
      </c>
    </row>
    <row r="47" spans="1:6" ht="12.75">
      <c r="A47">
        <v>42</v>
      </c>
      <c r="B47" s="2">
        <f t="shared" si="2"/>
        <v>333412</v>
      </c>
      <c r="C47">
        <f t="shared" si="3"/>
        <v>14003304</v>
      </c>
      <c r="D47">
        <f t="shared" si="4"/>
        <v>169.3563260393867</v>
      </c>
      <c r="E47">
        <f t="shared" si="5"/>
        <v>56465431.37744399</v>
      </c>
      <c r="F47" s="2">
        <f t="shared" si="6"/>
        <v>4113203</v>
      </c>
    </row>
    <row r="48" spans="1:6" ht="12.75">
      <c r="A48">
        <v>47</v>
      </c>
      <c r="B48" s="2">
        <f t="shared" si="2"/>
        <v>313888</v>
      </c>
      <c r="C48">
        <f t="shared" si="3"/>
        <v>14752736</v>
      </c>
      <c r="D48">
        <f t="shared" si="4"/>
        <v>324.4933023525724</v>
      </c>
      <c r="E48">
        <f t="shared" si="5"/>
        <v>101854553.68884425</v>
      </c>
      <c r="F48" s="2">
        <f t="shared" si="6"/>
        <v>4427091</v>
      </c>
    </row>
    <row r="49" spans="1:6" ht="12.75">
      <c r="A49">
        <v>52</v>
      </c>
      <c r="B49" s="2">
        <f t="shared" si="2"/>
        <v>265277</v>
      </c>
      <c r="C49">
        <f t="shared" si="3"/>
        <v>13794404</v>
      </c>
      <c r="D49">
        <f t="shared" si="4"/>
        <v>529.6302786657582</v>
      </c>
      <c r="E49">
        <f t="shared" si="5"/>
        <v>140498731.43361634</v>
      </c>
      <c r="F49" s="2">
        <f t="shared" si="6"/>
        <v>4692368</v>
      </c>
    </row>
    <row r="50" spans="1:6" ht="12.75">
      <c r="A50">
        <v>57</v>
      </c>
      <c r="B50" s="2">
        <f t="shared" si="2"/>
        <v>224074</v>
      </c>
      <c r="C50">
        <f t="shared" si="3"/>
        <v>12772218</v>
      </c>
      <c r="D50">
        <f t="shared" si="4"/>
        <v>784.7672549789439</v>
      </c>
      <c r="E50">
        <f t="shared" si="5"/>
        <v>175845937.8921519</v>
      </c>
      <c r="F50" s="2">
        <f t="shared" si="6"/>
        <v>4916442</v>
      </c>
    </row>
    <row r="51" spans="1:6" ht="12.75">
      <c r="A51">
        <v>62</v>
      </c>
      <c r="B51" s="2">
        <f t="shared" si="2"/>
        <v>181087</v>
      </c>
      <c r="C51">
        <f t="shared" si="3"/>
        <v>11227394</v>
      </c>
      <c r="D51">
        <f t="shared" si="4"/>
        <v>1089.90423129213</v>
      </c>
      <c r="E51">
        <f t="shared" si="5"/>
        <v>197367487.53199792</v>
      </c>
      <c r="F51" s="2">
        <f t="shared" si="6"/>
        <v>5097529</v>
      </c>
    </row>
    <row r="52" spans="1:6" ht="12.75">
      <c r="A52">
        <v>67</v>
      </c>
      <c r="B52" s="2">
        <f t="shared" si="2"/>
        <v>144340</v>
      </c>
      <c r="C52">
        <f t="shared" si="3"/>
        <v>9670780</v>
      </c>
      <c r="D52">
        <f t="shared" si="4"/>
        <v>1445.0412076053158</v>
      </c>
      <c r="E52">
        <f t="shared" si="5"/>
        <v>208577247.9057513</v>
      </c>
      <c r="F52" s="2">
        <f t="shared" si="6"/>
        <v>5241869</v>
      </c>
    </row>
    <row r="53" spans="1:6" ht="12.75">
      <c r="A53">
        <v>72</v>
      </c>
      <c r="B53" s="2">
        <f t="shared" si="2"/>
        <v>96705</v>
      </c>
      <c r="C53">
        <f t="shared" si="3"/>
        <v>6962760</v>
      </c>
      <c r="D53">
        <f t="shared" si="4"/>
        <v>1850.1781839185014</v>
      </c>
      <c r="E53">
        <f t="shared" si="5"/>
        <v>178921481.27583867</v>
      </c>
      <c r="F53" s="2">
        <f t="shared" si="6"/>
        <v>5338574</v>
      </c>
    </row>
    <row r="54" spans="1:6" ht="12.75">
      <c r="A54">
        <v>77</v>
      </c>
      <c r="B54" s="2">
        <f t="shared" si="2"/>
        <v>52083</v>
      </c>
      <c r="C54">
        <f t="shared" si="3"/>
        <v>4010391</v>
      </c>
      <c r="D54">
        <f t="shared" si="4"/>
        <v>2305.315160231687</v>
      </c>
      <c r="E54">
        <f t="shared" si="5"/>
        <v>120067729.49034695</v>
      </c>
      <c r="F54" s="2">
        <f t="shared" si="6"/>
        <v>5390657</v>
      </c>
    </row>
    <row r="55" spans="1:6" ht="12.75">
      <c r="A55">
        <v>82</v>
      </c>
      <c r="B55" s="2">
        <f t="shared" si="2"/>
        <v>19664</v>
      </c>
      <c r="C55">
        <f t="shared" si="3"/>
        <v>1612448</v>
      </c>
      <c r="D55">
        <f t="shared" si="4"/>
        <v>2810.452136544873</v>
      </c>
      <c r="E55">
        <f t="shared" si="5"/>
        <v>55264730.81301839</v>
      </c>
      <c r="F55" s="2">
        <f t="shared" si="6"/>
        <v>5410321</v>
      </c>
    </row>
    <row r="56" spans="1:7" ht="12.75">
      <c r="A56">
        <v>87</v>
      </c>
      <c r="B56" s="2">
        <f t="shared" si="2"/>
        <v>7039</v>
      </c>
      <c r="C56">
        <f t="shared" si="3"/>
        <v>612393</v>
      </c>
      <c r="D56">
        <f t="shared" si="4"/>
        <v>3365.589112858059</v>
      </c>
      <c r="E56">
        <f t="shared" si="5"/>
        <v>23690381.765407875</v>
      </c>
      <c r="F56" s="2">
        <f t="shared" si="6"/>
        <v>5417360</v>
      </c>
      <c r="G56">
        <f>F56/2</f>
        <v>2708680</v>
      </c>
    </row>
    <row r="58" spans="1:5" ht="12.75">
      <c r="A58" t="s">
        <v>28</v>
      </c>
      <c r="B58" s="2">
        <f>SUM(B39:B57)</f>
        <v>5417360</v>
      </c>
      <c r="C58" s="2">
        <f>SUM(C39:C57)</f>
        <v>157029235</v>
      </c>
      <c r="D58" s="2">
        <f>SUM(D39:D57)</f>
        <v>16444.646655527635</v>
      </c>
      <c r="E58" s="2">
        <f>SUM(E39:E57)</f>
        <v>2208049038.567268</v>
      </c>
    </row>
  </sheetData>
  <mergeCells count="1">
    <mergeCell ref="A1:E2"/>
  </mergeCells>
  <conditionalFormatting sqref="F39:F56">
    <cfRule type="cellIs" priority="1" dxfId="0" operator="between" stopIfTrue="1">
      <formula>$G$56</formula>
      <formula>$G$56+500000</formula>
    </cfRule>
  </conditionalFormatting>
  <conditionalFormatting sqref="B39:B56">
    <cfRule type="cellIs" priority="2" dxfId="1" operator="equal" stopIfTrue="1">
      <formula>MAX($B$39:$B$56)</formula>
    </cfRule>
  </conditionalFormatting>
  <printOptions/>
  <pageMargins left="0.75" right="0.75" top="1" bottom="1" header="0.4921259845" footer="0.4921259845"/>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I58"/>
  <sheetViews>
    <sheetView workbookViewId="0" topLeftCell="A1">
      <selection activeCell="D6" sqref="D6:D23"/>
    </sheetView>
  </sheetViews>
  <sheetFormatPr defaultColWidth="11.421875" defaultRowHeight="12.75"/>
  <cols>
    <col min="3" max="4" width="12.140625" style="0" bestFit="1" customWidth="1"/>
    <col min="5" max="5" width="12.7109375" style="0" bestFit="1" customWidth="1"/>
    <col min="8" max="8" width="18.8515625" style="0" bestFit="1" customWidth="1"/>
  </cols>
  <sheetData>
    <row r="1" spans="1:5" ht="12.75">
      <c r="A1" s="10" t="s">
        <v>45</v>
      </c>
      <c r="B1" s="10"/>
      <c r="C1" s="10"/>
      <c r="D1" s="10"/>
      <c r="E1" s="10"/>
    </row>
    <row r="2" spans="1:5" ht="12.75">
      <c r="A2" s="10"/>
      <c r="B2" s="10"/>
      <c r="C2" s="10"/>
      <c r="D2" s="10"/>
      <c r="E2" s="10"/>
    </row>
    <row r="5" spans="1:5" ht="12.75">
      <c r="A5" t="s">
        <v>21</v>
      </c>
      <c r="B5" t="s">
        <v>0</v>
      </c>
      <c r="C5" t="s">
        <v>1</v>
      </c>
      <c r="D5" t="s">
        <v>2</v>
      </c>
      <c r="E5" t="s">
        <v>25</v>
      </c>
    </row>
    <row r="6" spans="1:5" ht="12.75">
      <c r="A6">
        <v>1878</v>
      </c>
      <c r="B6" t="s">
        <v>3</v>
      </c>
      <c r="C6" s="2">
        <v>330946</v>
      </c>
      <c r="D6" s="2">
        <f>E6-C6</f>
        <v>332127</v>
      </c>
      <c r="E6" s="2">
        <v>663073</v>
      </c>
    </row>
    <row r="7" spans="1:5" ht="12.75">
      <c r="A7">
        <f aca="true" t="shared" si="0" ref="A7:A23">A6-5</f>
        <v>1873</v>
      </c>
      <c r="B7" t="s">
        <v>4</v>
      </c>
      <c r="C7" s="2">
        <v>286295</v>
      </c>
      <c r="D7" s="2">
        <f aca="true" t="shared" si="1" ref="D7:D23">E7-C7</f>
        <v>288541</v>
      </c>
      <c r="E7" s="2">
        <v>574836</v>
      </c>
    </row>
    <row r="8" spans="1:5" ht="12.75">
      <c r="A8">
        <f t="shared" si="0"/>
        <v>1868</v>
      </c>
      <c r="B8" s="1" t="s">
        <v>5</v>
      </c>
      <c r="C8" s="2">
        <v>268884</v>
      </c>
      <c r="D8" s="2">
        <f t="shared" si="1"/>
        <v>272391</v>
      </c>
      <c r="E8" s="2">
        <v>541275</v>
      </c>
    </row>
    <row r="9" spans="1:5" ht="12.75">
      <c r="A9">
        <f t="shared" si="0"/>
        <v>1863</v>
      </c>
      <c r="B9" t="s">
        <v>6</v>
      </c>
      <c r="C9" s="2">
        <v>281720</v>
      </c>
      <c r="D9" s="2">
        <f t="shared" si="1"/>
        <v>278072</v>
      </c>
      <c r="E9" s="2">
        <v>559792</v>
      </c>
    </row>
    <row r="10" spans="1:5" ht="12.75">
      <c r="A10">
        <f t="shared" si="0"/>
        <v>1858</v>
      </c>
      <c r="B10" t="s">
        <v>7</v>
      </c>
      <c r="C10" s="2">
        <v>287581</v>
      </c>
      <c r="D10" s="2">
        <f t="shared" si="1"/>
        <v>277515</v>
      </c>
      <c r="E10" s="2">
        <v>565096</v>
      </c>
    </row>
    <row r="11" spans="1:5" ht="12.75">
      <c r="A11">
        <f t="shared" si="0"/>
        <v>1853</v>
      </c>
      <c r="B11" t="s">
        <v>8</v>
      </c>
      <c r="C11" s="2">
        <v>247910</v>
      </c>
      <c r="D11" s="2">
        <f t="shared" si="1"/>
        <v>248539</v>
      </c>
      <c r="E11" s="2">
        <v>496449</v>
      </c>
    </row>
    <row r="12" spans="1:5" ht="12.75">
      <c r="A12">
        <f t="shared" si="0"/>
        <v>1848</v>
      </c>
      <c r="B12" t="s">
        <v>9</v>
      </c>
      <c r="C12" s="2">
        <v>212404</v>
      </c>
      <c r="D12" s="2">
        <f t="shared" si="1"/>
        <v>216246</v>
      </c>
      <c r="E12" s="2">
        <v>428650</v>
      </c>
    </row>
    <row r="13" spans="1:5" ht="12.75">
      <c r="A13">
        <f t="shared" si="0"/>
        <v>1843</v>
      </c>
      <c r="B13" t="s">
        <v>10</v>
      </c>
      <c r="C13" s="2">
        <v>196479</v>
      </c>
      <c r="D13" s="2">
        <f t="shared" si="1"/>
        <v>198217</v>
      </c>
      <c r="E13" s="2">
        <v>394696</v>
      </c>
    </row>
    <row r="14" spans="1:5" ht="12.75">
      <c r="A14">
        <f t="shared" si="0"/>
        <v>1838</v>
      </c>
      <c r="B14" t="s">
        <v>11</v>
      </c>
      <c r="C14" s="2">
        <v>177951</v>
      </c>
      <c r="D14" s="2">
        <f t="shared" si="1"/>
        <v>180880</v>
      </c>
      <c r="E14" s="2">
        <v>358831</v>
      </c>
    </row>
    <row r="15" spans="1:5" ht="12.75">
      <c r="A15">
        <f t="shared" si="0"/>
        <v>1833</v>
      </c>
      <c r="B15" t="s">
        <v>12</v>
      </c>
      <c r="C15" s="2">
        <v>159874</v>
      </c>
      <c r="D15" s="2">
        <f t="shared" si="1"/>
        <v>163751</v>
      </c>
      <c r="E15" s="2">
        <v>323625</v>
      </c>
    </row>
    <row r="16" spans="1:5" ht="12.75">
      <c r="A16">
        <f t="shared" si="0"/>
        <v>1828</v>
      </c>
      <c r="B16" t="s">
        <v>13</v>
      </c>
      <c r="C16" s="2">
        <v>142793</v>
      </c>
      <c r="D16" s="2">
        <f t="shared" si="1"/>
        <v>148556</v>
      </c>
      <c r="E16" s="2">
        <v>291349</v>
      </c>
    </row>
    <row r="17" spans="1:5" ht="12.75">
      <c r="A17">
        <f t="shared" si="0"/>
        <v>1823</v>
      </c>
      <c r="B17" t="s">
        <v>14</v>
      </c>
      <c r="C17" s="2">
        <v>124872</v>
      </c>
      <c r="D17" s="2">
        <f t="shared" si="1"/>
        <v>133952</v>
      </c>
      <c r="E17" s="2">
        <v>258824</v>
      </c>
    </row>
    <row r="18" spans="1:5" ht="12.75">
      <c r="A18">
        <f t="shared" si="0"/>
        <v>1818</v>
      </c>
      <c r="B18" t="s">
        <v>15</v>
      </c>
      <c r="C18" s="2">
        <v>95189</v>
      </c>
      <c r="D18" s="2">
        <f t="shared" si="1"/>
        <v>107487</v>
      </c>
      <c r="E18" s="2">
        <v>202676</v>
      </c>
    </row>
    <row r="19" spans="1:5" ht="12.75">
      <c r="A19">
        <f t="shared" si="0"/>
        <v>1813</v>
      </c>
      <c r="B19" t="s">
        <v>16</v>
      </c>
      <c r="C19" s="2">
        <v>69720</v>
      </c>
      <c r="D19" s="2">
        <f t="shared" si="1"/>
        <v>82240</v>
      </c>
      <c r="E19" s="2">
        <v>151960</v>
      </c>
    </row>
    <row r="20" spans="1:5" ht="12.75">
      <c r="A20">
        <f t="shared" si="0"/>
        <v>1808</v>
      </c>
      <c r="B20" t="s">
        <v>17</v>
      </c>
      <c r="C20" s="2">
        <v>44850</v>
      </c>
      <c r="D20" s="2">
        <f t="shared" si="1"/>
        <v>55222</v>
      </c>
      <c r="E20" s="2">
        <v>100072</v>
      </c>
    </row>
    <row r="21" spans="1:5" ht="12.75">
      <c r="A21">
        <f t="shared" si="0"/>
        <v>1803</v>
      </c>
      <c r="B21" t="s">
        <v>18</v>
      </c>
      <c r="C21" s="2">
        <v>25842</v>
      </c>
      <c r="D21" s="2">
        <f t="shared" si="1"/>
        <v>32591</v>
      </c>
      <c r="E21" s="2">
        <v>58433</v>
      </c>
    </row>
    <row r="22" spans="1:5" ht="12.75">
      <c r="A22">
        <f t="shared" si="0"/>
        <v>1798</v>
      </c>
      <c r="B22" t="s">
        <v>19</v>
      </c>
      <c r="C22" s="2">
        <v>11261</v>
      </c>
      <c r="D22" s="2">
        <f t="shared" si="1"/>
        <v>14148</v>
      </c>
      <c r="E22" s="2">
        <v>25409</v>
      </c>
    </row>
    <row r="23" spans="1:5" ht="12.75">
      <c r="A23">
        <f t="shared" si="0"/>
        <v>1793</v>
      </c>
      <c r="B23" t="s">
        <v>20</v>
      </c>
      <c r="C23" s="2">
        <v>3666</v>
      </c>
      <c r="D23" s="2">
        <f t="shared" si="1"/>
        <v>5133</v>
      </c>
      <c r="E23" s="2">
        <v>8799</v>
      </c>
    </row>
    <row r="24" ht="12.75">
      <c r="C24" s="2"/>
    </row>
    <row r="28" spans="1:2" ht="12.75">
      <c r="A28" t="s">
        <v>40</v>
      </c>
      <c r="B28" t="s">
        <v>41</v>
      </c>
    </row>
    <row r="38" spans="1:6" ht="12.75">
      <c r="A38" t="s">
        <v>26</v>
      </c>
      <c r="B38" t="s">
        <v>27</v>
      </c>
      <c r="C38" t="s">
        <v>29</v>
      </c>
      <c r="D38" t="s">
        <v>32</v>
      </c>
      <c r="E38" t="s">
        <v>33</v>
      </c>
      <c r="F38" t="s">
        <v>36</v>
      </c>
    </row>
    <row r="39" spans="1:6" ht="12.75">
      <c r="A39">
        <v>2</v>
      </c>
      <c r="B39" s="2">
        <f aca="true" t="shared" si="2" ref="B39:B56">E6</f>
        <v>663073</v>
      </c>
      <c r="C39">
        <f aca="true" t="shared" si="3" ref="C39:C56">A39*B39</f>
        <v>1326146</v>
      </c>
      <c r="D39">
        <f aca="true" t="shared" si="4" ref="D39:D56">(A39-$I$40)^2</f>
        <v>719.0706329378231</v>
      </c>
      <c r="E39">
        <f aca="true" t="shared" si="5" ref="E39:E56">D39*B39</f>
        <v>476796321.7939812</v>
      </c>
      <c r="F39" s="2">
        <f>B39</f>
        <v>663073</v>
      </c>
    </row>
    <row r="40" spans="1:9" ht="12.75">
      <c r="A40">
        <v>7</v>
      </c>
      <c r="B40" s="2">
        <f t="shared" si="2"/>
        <v>574836</v>
      </c>
      <c r="C40">
        <f t="shared" si="3"/>
        <v>4023852</v>
      </c>
      <c r="D40">
        <f t="shared" si="4"/>
        <v>475.91570888498705</v>
      </c>
      <c r="E40">
        <f t="shared" si="5"/>
        <v>273573482.4326104</v>
      </c>
      <c r="F40" s="2">
        <f aca="true" t="shared" si="6" ref="F40:F56">F39+B40</f>
        <v>1237909</v>
      </c>
      <c r="H40" t="s">
        <v>30</v>
      </c>
      <c r="I40">
        <f>C58/B58</f>
        <v>28.815492405283614</v>
      </c>
    </row>
    <row r="41" spans="1:9" ht="12.75">
      <c r="A41">
        <v>12</v>
      </c>
      <c r="B41" s="2">
        <f t="shared" si="2"/>
        <v>541275</v>
      </c>
      <c r="C41">
        <f t="shared" si="3"/>
        <v>6495300</v>
      </c>
      <c r="D41">
        <f t="shared" si="4"/>
        <v>282.7607848321509</v>
      </c>
      <c r="E41">
        <f t="shared" si="5"/>
        <v>153051343.81002247</v>
      </c>
      <c r="F41" s="2">
        <f t="shared" si="6"/>
        <v>1779184</v>
      </c>
      <c r="H41" t="s">
        <v>31</v>
      </c>
      <c r="I41">
        <f>E58/B58</f>
        <v>406.4975571137187</v>
      </c>
    </row>
    <row r="42" spans="1:9" ht="12.75">
      <c r="A42">
        <v>17</v>
      </c>
      <c r="B42" s="2">
        <f t="shared" si="2"/>
        <v>559792</v>
      </c>
      <c r="C42">
        <f t="shared" si="3"/>
        <v>9516464</v>
      </c>
      <c r="D42">
        <f t="shared" si="4"/>
        <v>139.60586077931475</v>
      </c>
      <c r="E42">
        <f t="shared" si="5"/>
        <v>78150244.01737416</v>
      </c>
      <c r="F42" s="2">
        <f t="shared" si="6"/>
        <v>2338976</v>
      </c>
      <c r="H42" t="s">
        <v>34</v>
      </c>
      <c r="I42">
        <f>I41^(1/2)</f>
        <v>20.161784571652348</v>
      </c>
    </row>
    <row r="43" spans="1:6" ht="12.75">
      <c r="A43">
        <v>22</v>
      </c>
      <c r="B43" s="2">
        <f t="shared" si="2"/>
        <v>565096</v>
      </c>
      <c r="C43">
        <f t="shared" si="3"/>
        <v>12432112</v>
      </c>
      <c r="D43">
        <f t="shared" si="4"/>
        <v>46.450936726478616</v>
      </c>
      <c r="E43">
        <f t="shared" si="5"/>
        <v>26249238.54038616</v>
      </c>
      <c r="F43" s="2">
        <f t="shared" si="6"/>
        <v>2904072</v>
      </c>
    </row>
    <row r="44" spans="1:9" ht="12.75">
      <c r="A44">
        <v>27</v>
      </c>
      <c r="B44" s="2">
        <f t="shared" si="2"/>
        <v>496449</v>
      </c>
      <c r="C44">
        <f t="shared" si="3"/>
        <v>13404123</v>
      </c>
      <c r="D44">
        <f t="shared" si="4"/>
        <v>3.296012673642481</v>
      </c>
      <c r="E44">
        <f t="shared" si="5"/>
        <v>1636302.195817136</v>
      </c>
      <c r="F44" s="2">
        <f t="shared" si="6"/>
        <v>3400521</v>
      </c>
      <c r="H44" t="s">
        <v>35</v>
      </c>
      <c r="I44">
        <v>27</v>
      </c>
    </row>
    <row r="45" spans="1:9" ht="12.75">
      <c r="A45">
        <v>32</v>
      </c>
      <c r="B45" s="2">
        <f t="shared" si="2"/>
        <v>428650</v>
      </c>
      <c r="C45">
        <f t="shared" si="3"/>
        <v>13716800</v>
      </c>
      <c r="D45">
        <f t="shared" si="4"/>
        <v>10.141088620806345</v>
      </c>
      <c r="E45">
        <f t="shared" si="5"/>
        <v>4346977.6373086395</v>
      </c>
      <c r="F45" s="2">
        <f t="shared" si="6"/>
        <v>3829171</v>
      </c>
      <c r="H45" t="s">
        <v>37</v>
      </c>
      <c r="I45">
        <v>2</v>
      </c>
    </row>
    <row r="46" spans="1:6" ht="12.75">
      <c r="A46">
        <v>37</v>
      </c>
      <c r="B46" s="2">
        <f t="shared" si="2"/>
        <v>394696</v>
      </c>
      <c r="C46">
        <f t="shared" si="3"/>
        <v>14603752</v>
      </c>
      <c r="D46">
        <f t="shared" si="4"/>
        <v>66.9861645679702</v>
      </c>
      <c r="E46">
        <f t="shared" si="5"/>
        <v>26439171.210319567</v>
      </c>
      <c r="F46" s="2">
        <f t="shared" si="6"/>
        <v>4223867</v>
      </c>
    </row>
    <row r="47" spans="1:6" ht="12.75">
      <c r="A47">
        <v>42</v>
      </c>
      <c r="B47" s="2">
        <f t="shared" si="2"/>
        <v>358831</v>
      </c>
      <c r="C47">
        <f t="shared" si="3"/>
        <v>15070902</v>
      </c>
      <c r="D47">
        <f t="shared" si="4"/>
        <v>173.83124051513408</v>
      </c>
      <c r="E47">
        <f t="shared" si="5"/>
        <v>62376037.86528608</v>
      </c>
      <c r="F47" s="2">
        <f t="shared" si="6"/>
        <v>4582698</v>
      </c>
    </row>
    <row r="48" spans="1:6" ht="12.75">
      <c r="A48">
        <v>47</v>
      </c>
      <c r="B48" s="2">
        <f t="shared" si="2"/>
        <v>323625</v>
      </c>
      <c r="C48">
        <f t="shared" si="3"/>
        <v>15210375</v>
      </c>
      <c r="D48">
        <f t="shared" si="4"/>
        <v>330.67631646229796</v>
      </c>
      <c r="E48">
        <f t="shared" si="5"/>
        <v>107015122.91511118</v>
      </c>
      <c r="F48" s="2">
        <f t="shared" si="6"/>
        <v>4906323</v>
      </c>
    </row>
    <row r="49" spans="1:6" ht="12.75">
      <c r="A49">
        <v>52</v>
      </c>
      <c r="B49" s="2">
        <f t="shared" si="2"/>
        <v>291349</v>
      </c>
      <c r="C49">
        <f t="shared" si="3"/>
        <v>15150148</v>
      </c>
      <c r="D49">
        <f t="shared" si="4"/>
        <v>537.5213924094618</v>
      </c>
      <c r="E49">
        <f t="shared" si="5"/>
        <v>156606320.15710428</v>
      </c>
      <c r="F49" s="2">
        <f t="shared" si="6"/>
        <v>5197672</v>
      </c>
    </row>
    <row r="50" spans="1:6" ht="12.75">
      <c r="A50">
        <v>57</v>
      </c>
      <c r="B50" s="2">
        <f t="shared" si="2"/>
        <v>258824</v>
      </c>
      <c r="C50">
        <f t="shared" si="3"/>
        <v>14752968</v>
      </c>
      <c r="D50">
        <f t="shared" si="4"/>
        <v>794.3664683566257</v>
      </c>
      <c r="E50">
        <f t="shared" si="5"/>
        <v>205601106.8059353</v>
      </c>
      <c r="F50" s="2">
        <f t="shared" si="6"/>
        <v>5456496</v>
      </c>
    </row>
    <row r="51" spans="1:6" ht="12.75">
      <c r="A51">
        <v>62</v>
      </c>
      <c r="B51" s="2">
        <f t="shared" si="2"/>
        <v>202676</v>
      </c>
      <c r="C51">
        <f t="shared" si="3"/>
        <v>12565912</v>
      </c>
      <c r="D51">
        <f t="shared" si="4"/>
        <v>1101.2115443037894</v>
      </c>
      <c r="E51">
        <f t="shared" si="5"/>
        <v>223189150.9533148</v>
      </c>
      <c r="F51" s="2">
        <f t="shared" si="6"/>
        <v>5659172</v>
      </c>
    </row>
    <row r="52" spans="1:6" ht="12.75">
      <c r="A52">
        <v>67</v>
      </c>
      <c r="B52" s="2">
        <f t="shared" si="2"/>
        <v>151960</v>
      </c>
      <c r="C52">
        <f t="shared" si="3"/>
        <v>10181320</v>
      </c>
      <c r="D52">
        <f t="shared" si="4"/>
        <v>1458.0566202509533</v>
      </c>
      <c r="E52">
        <f t="shared" si="5"/>
        <v>221566284.01333487</v>
      </c>
      <c r="F52" s="2">
        <f t="shared" si="6"/>
        <v>5811132</v>
      </c>
    </row>
    <row r="53" spans="1:6" ht="12.75">
      <c r="A53">
        <v>72</v>
      </c>
      <c r="B53" s="2">
        <f t="shared" si="2"/>
        <v>100072</v>
      </c>
      <c r="C53">
        <f t="shared" si="3"/>
        <v>7205184</v>
      </c>
      <c r="D53">
        <f t="shared" si="4"/>
        <v>1864.9016961981172</v>
      </c>
      <c r="E53">
        <f t="shared" si="5"/>
        <v>186624442.54193798</v>
      </c>
      <c r="F53" s="2">
        <f t="shared" si="6"/>
        <v>5911204</v>
      </c>
    </row>
    <row r="54" spans="1:6" ht="12.75">
      <c r="A54">
        <v>77</v>
      </c>
      <c r="B54" s="2">
        <f t="shared" si="2"/>
        <v>58433</v>
      </c>
      <c r="C54">
        <f t="shared" si="3"/>
        <v>4499341</v>
      </c>
      <c r="D54">
        <f t="shared" si="4"/>
        <v>2321.7467721452813</v>
      </c>
      <c r="E54">
        <f t="shared" si="5"/>
        <v>135666629.1367652</v>
      </c>
      <c r="F54" s="2">
        <f t="shared" si="6"/>
        <v>5969637</v>
      </c>
    </row>
    <row r="55" spans="1:6" ht="12.75">
      <c r="A55">
        <v>82</v>
      </c>
      <c r="B55" s="2">
        <f t="shared" si="2"/>
        <v>25409</v>
      </c>
      <c r="C55">
        <f t="shared" si="3"/>
        <v>2083538</v>
      </c>
      <c r="D55">
        <f t="shared" si="4"/>
        <v>2828.591848092445</v>
      </c>
      <c r="E55">
        <f t="shared" si="5"/>
        <v>71871690.26818094</v>
      </c>
      <c r="F55" s="2">
        <f t="shared" si="6"/>
        <v>5995046</v>
      </c>
    </row>
    <row r="56" spans="1:7" ht="12.75">
      <c r="A56">
        <v>87</v>
      </c>
      <c r="B56" s="2">
        <f t="shared" si="2"/>
        <v>8799</v>
      </c>
      <c r="C56">
        <f t="shared" si="3"/>
        <v>765513</v>
      </c>
      <c r="D56">
        <f t="shared" si="4"/>
        <v>3385.436924039609</v>
      </c>
      <c r="E56">
        <f t="shared" si="5"/>
        <v>29788459.49462452</v>
      </c>
      <c r="F56" s="2">
        <f t="shared" si="6"/>
        <v>6003845</v>
      </c>
      <c r="G56">
        <f>F56/2</f>
        <v>3001922.5</v>
      </c>
    </row>
    <row r="58" spans="1:5" ht="12.75">
      <c r="A58" t="s">
        <v>28</v>
      </c>
      <c r="B58" s="2">
        <f>SUM(B39:B57)</f>
        <v>6003845</v>
      </c>
      <c r="C58" s="2">
        <f>SUM(C39:C57)</f>
        <v>173003750</v>
      </c>
      <c r="D58" s="2">
        <f>SUM(D39:D57)</f>
        <v>16540.568012796888</v>
      </c>
      <c r="E58" s="2">
        <f>SUM(E39:E57)</f>
        <v>2440548325.7894144</v>
      </c>
    </row>
  </sheetData>
  <mergeCells count="1">
    <mergeCell ref="A1:E2"/>
  </mergeCells>
  <conditionalFormatting sqref="F39:F56">
    <cfRule type="cellIs" priority="1" dxfId="0" operator="between" stopIfTrue="1">
      <formula>$G$56</formula>
      <formula>$G$56+500000</formula>
    </cfRule>
  </conditionalFormatting>
  <conditionalFormatting sqref="B39:B56">
    <cfRule type="cellIs" priority="2" dxfId="1" operator="equal" stopIfTrue="1">
      <formula>MAX($B$39:$B$56)</formula>
    </cfRule>
  </conditionalFormatting>
  <printOptions/>
  <pageMargins left="0.75" right="0.75" top="1" bottom="1" header="0.4921259845" footer="0.4921259845"/>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I58"/>
  <sheetViews>
    <sheetView workbookViewId="0" topLeftCell="A1">
      <selection activeCell="A21" sqref="A21:A23"/>
    </sheetView>
  </sheetViews>
  <sheetFormatPr defaultColWidth="11.421875" defaultRowHeight="12.75"/>
  <cols>
    <col min="5" max="5" width="12.7109375" style="0" bestFit="1" customWidth="1"/>
    <col min="8" max="8" width="18.8515625" style="0" bestFit="1" customWidth="1"/>
  </cols>
  <sheetData>
    <row r="1" spans="1:5" ht="12.75">
      <c r="A1" s="10" t="s">
        <v>23</v>
      </c>
      <c r="B1" s="10"/>
      <c r="C1" s="10"/>
      <c r="D1" s="10"/>
      <c r="E1" s="10"/>
    </row>
    <row r="2" spans="1:5" ht="12.75">
      <c r="A2" s="10"/>
      <c r="B2" s="10"/>
      <c r="C2" s="10"/>
      <c r="D2" s="10"/>
      <c r="E2" s="10"/>
    </row>
    <row r="5" spans="1:5" ht="12.75">
      <c r="A5" t="s">
        <v>21</v>
      </c>
      <c r="B5" t="s">
        <v>0</v>
      </c>
      <c r="C5" t="s">
        <v>1</v>
      </c>
      <c r="D5" t="s">
        <v>2</v>
      </c>
      <c r="E5" t="s">
        <v>25</v>
      </c>
    </row>
    <row r="6" spans="1:5" ht="12.75">
      <c r="A6">
        <v>1908</v>
      </c>
      <c r="B6" t="s">
        <v>3</v>
      </c>
      <c r="C6">
        <v>343380</v>
      </c>
      <c r="D6">
        <v>342320</v>
      </c>
      <c r="E6">
        <f>C6+D6</f>
        <v>685700</v>
      </c>
    </row>
    <row r="7" spans="1:5" ht="12.75">
      <c r="A7">
        <f>A6-5</f>
        <v>1903</v>
      </c>
      <c r="B7" t="s">
        <v>4</v>
      </c>
      <c r="C7">
        <v>332654</v>
      </c>
      <c r="D7">
        <v>331145</v>
      </c>
      <c r="E7">
        <f aca="true" t="shared" si="0" ref="E7:E23">C7+D7</f>
        <v>663799</v>
      </c>
    </row>
    <row r="8" spans="1:5" ht="12.75">
      <c r="A8">
        <f aca="true" t="shared" si="1" ref="A8:A23">A7-5</f>
        <v>1898</v>
      </c>
      <c r="B8" s="1" t="s">
        <v>5</v>
      </c>
      <c r="C8">
        <v>317374</v>
      </c>
      <c r="D8">
        <v>317461</v>
      </c>
      <c r="E8">
        <f t="shared" si="0"/>
        <v>634835</v>
      </c>
    </row>
    <row r="9" spans="1:5" ht="12.75">
      <c r="A9">
        <f t="shared" si="1"/>
        <v>1893</v>
      </c>
      <c r="B9" t="s">
        <v>6</v>
      </c>
      <c r="C9">
        <v>308240</v>
      </c>
      <c r="D9">
        <v>305608</v>
      </c>
      <c r="E9">
        <f t="shared" si="0"/>
        <v>613848</v>
      </c>
    </row>
    <row r="10" spans="1:5" ht="12.75">
      <c r="A10">
        <f t="shared" si="1"/>
        <v>1888</v>
      </c>
      <c r="B10" t="s">
        <v>7</v>
      </c>
      <c r="C10">
        <v>296646</v>
      </c>
      <c r="D10">
        <v>291198</v>
      </c>
      <c r="E10">
        <f t="shared" si="0"/>
        <v>587844</v>
      </c>
    </row>
    <row r="11" spans="1:5" ht="12.75">
      <c r="A11">
        <f t="shared" si="1"/>
        <v>1883</v>
      </c>
      <c r="B11" t="s">
        <v>8</v>
      </c>
      <c r="C11">
        <v>267458</v>
      </c>
      <c r="D11">
        <v>271998</v>
      </c>
      <c r="E11">
        <f t="shared" si="0"/>
        <v>539456</v>
      </c>
    </row>
    <row r="12" spans="1:5" ht="12.75">
      <c r="A12">
        <f t="shared" si="1"/>
        <v>1878</v>
      </c>
      <c r="B12" t="s">
        <v>9</v>
      </c>
      <c r="C12">
        <v>250270</v>
      </c>
      <c r="D12">
        <v>254549</v>
      </c>
      <c r="E12">
        <f t="shared" si="0"/>
        <v>504819</v>
      </c>
    </row>
    <row r="13" spans="1:5" ht="12.75">
      <c r="A13">
        <f t="shared" si="1"/>
        <v>1873</v>
      </c>
      <c r="B13" t="s">
        <v>10</v>
      </c>
      <c r="C13">
        <v>225715</v>
      </c>
      <c r="D13">
        <v>226860</v>
      </c>
      <c r="E13">
        <f t="shared" si="0"/>
        <v>452575</v>
      </c>
    </row>
    <row r="14" spans="1:5" ht="12.75">
      <c r="A14">
        <f t="shared" si="1"/>
        <v>1868</v>
      </c>
      <c r="B14" t="s">
        <v>11</v>
      </c>
      <c r="C14">
        <v>195214</v>
      </c>
      <c r="D14">
        <v>197840</v>
      </c>
      <c r="E14">
        <f t="shared" si="0"/>
        <v>393054</v>
      </c>
    </row>
    <row r="15" spans="1:5" ht="12.75">
      <c r="A15">
        <f t="shared" si="1"/>
        <v>1863</v>
      </c>
      <c r="B15" t="s">
        <v>12</v>
      </c>
      <c r="C15">
        <v>177266</v>
      </c>
      <c r="D15">
        <v>180255</v>
      </c>
      <c r="E15">
        <f t="shared" si="0"/>
        <v>357521</v>
      </c>
    </row>
    <row r="16" spans="1:5" ht="12.75">
      <c r="A16">
        <f t="shared" si="1"/>
        <v>1858</v>
      </c>
      <c r="B16" t="s">
        <v>13</v>
      </c>
      <c r="C16">
        <v>153767</v>
      </c>
      <c r="D16">
        <v>162160</v>
      </c>
      <c r="E16">
        <f t="shared" si="0"/>
        <v>315927</v>
      </c>
    </row>
    <row r="17" spans="1:5" ht="12.75">
      <c r="A17">
        <f t="shared" si="1"/>
        <v>1853</v>
      </c>
      <c r="B17" t="s">
        <v>14</v>
      </c>
      <c r="C17">
        <v>130280</v>
      </c>
      <c r="D17">
        <v>142586</v>
      </c>
      <c r="E17">
        <f t="shared" si="0"/>
        <v>272866</v>
      </c>
    </row>
    <row r="18" spans="1:5" ht="12.75">
      <c r="A18">
        <f t="shared" si="1"/>
        <v>1848</v>
      </c>
      <c r="B18" t="s">
        <v>15</v>
      </c>
      <c r="C18">
        <v>106240</v>
      </c>
      <c r="D18">
        <v>119276</v>
      </c>
      <c r="E18">
        <f t="shared" si="0"/>
        <v>225516</v>
      </c>
    </row>
    <row r="19" spans="1:5" ht="12.75">
      <c r="A19">
        <f t="shared" si="1"/>
        <v>1843</v>
      </c>
      <c r="B19" t="s">
        <v>16</v>
      </c>
      <c r="C19">
        <v>83283</v>
      </c>
      <c r="D19">
        <v>96986</v>
      </c>
      <c r="E19">
        <f t="shared" si="0"/>
        <v>180269</v>
      </c>
    </row>
    <row r="20" spans="1:5" ht="12.75">
      <c r="A20">
        <f t="shared" si="1"/>
        <v>1838</v>
      </c>
      <c r="B20" t="s">
        <v>17</v>
      </c>
      <c r="C20">
        <v>52427</v>
      </c>
      <c r="D20">
        <v>64699</v>
      </c>
      <c r="E20">
        <f t="shared" si="0"/>
        <v>117126</v>
      </c>
    </row>
    <row r="21" spans="1:5" ht="12.75">
      <c r="A21">
        <f t="shared" si="1"/>
        <v>1833</v>
      </c>
      <c r="B21" t="s">
        <v>18</v>
      </c>
      <c r="C21">
        <v>28998</v>
      </c>
      <c r="D21">
        <v>36787</v>
      </c>
      <c r="E21">
        <f t="shared" si="0"/>
        <v>65785</v>
      </c>
    </row>
    <row r="22" spans="1:5" ht="12.75">
      <c r="A22">
        <f t="shared" si="1"/>
        <v>1828</v>
      </c>
      <c r="B22" t="s">
        <v>19</v>
      </c>
      <c r="C22">
        <v>11491</v>
      </c>
      <c r="D22">
        <v>15678</v>
      </c>
      <c r="E22">
        <f t="shared" si="0"/>
        <v>27169</v>
      </c>
    </row>
    <row r="23" spans="1:5" ht="12.75">
      <c r="A23">
        <f t="shared" si="1"/>
        <v>1823</v>
      </c>
      <c r="B23" t="s">
        <v>20</v>
      </c>
      <c r="C23">
        <v>3964</v>
      </c>
      <c r="D23">
        <v>6237</v>
      </c>
      <c r="E23">
        <f t="shared" si="0"/>
        <v>10201</v>
      </c>
    </row>
    <row r="28" spans="1:2" ht="12.75">
      <c r="A28" t="s">
        <v>40</v>
      </c>
      <c r="B28" t="s">
        <v>41</v>
      </c>
    </row>
    <row r="38" spans="1:6" ht="12.75">
      <c r="A38" t="s">
        <v>26</v>
      </c>
      <c r="B38" t="s">
        <v>27</v>
      </c>
      <c r="C38" t="s">
        <v>29</v>
      </c>
      <c r="D38" t="s">
        <v>32</v>
      </c>
      <c r="E38" t="s">
        <v>33</v>
      </c>
      <c r="F38" t="s">
        <v>36</v>
      </c>
    </row>
    <row r="39" spans="1:6" ht="12.75">
      <c r="A39">
        <v>2</v>
      </c>
      <c r="B39" s="2">
        <f>E6</f>
        <v>685700</v>
      </c>
      <c r="C39">
        <f>A39*B39</f>
        <v>1371400</v>
      </c>
      <c r="D39">
        <f aca="true" t="shared" si="2" ref="D39:D56">(A39-$I$40)^2</f>
        <v>726.0383509383868</v>
      </c>
      <c r="E39">
        <f>D39*B39</f>
        <v>497844497.2384518</v>
      </c>
      <c r="F39" s="2">
        <f>B39</f>
        <v>685700</v>
      </c>
    </row>
    <row r="40" spans="1:9" ht="12.75">
      <c r="A40">
        <v>7</v>
      </c>
      <c r="B40" s="2">
        <f aca="true" t="shared" si="3" ref="B40:B56">E7</f>
        <v>663799</v>
      </c>
      <c r="C40">
        <f aca="true" t="shared" si="4" ref="C40:C56">A40*B40</f>
        <v>4646593</v>
      </c>
      <c r="D40">
        <f t="shared" si="2"/>
        <v>481.587362642113</v>
      </c>
      <c r="E40">
        <f aca="true" t="shared" si="5" ref="E40:E56">D40*B40</f>
        <v>319677209.734472</v>
      </c>
      <c r="F40" s="2">
        <f>F39+B40</f>
        <v>1349499</v>
      </c>
      <c r="H40" t="s">
        <v>30</v>
      </c>
      <c r="I40">
        <f>C58/B58</f>
        <v>28.94509882962738</v>
      </c>
    </row>
    <row r="41" spans="1:9" ht="12.75">
      <c r="A41">
        <v>12</v>
      </c>
      <c r="B41" s="2">
        <f t="shared" si="3"/>
        <v>634835</v>
      </c>
      <c r="C41">
        <f t="shared" si="4"/>
        <v>7618020</v>
      </c>
      <c r="D41">
        <f t="shared" si="2"/>
        <v>287.1363743458392</v>
      </c>
      <c r="E41">
        <f t="shared" si="5"/>
        <v>182284220.20784083</v>
      </c>
      <c r="F41" s="2">
        <f aca="true" t="shared" si="6" ref="F41:F56">F40+B41</f>
        <v>1984334</v>
      </c>
      <c r="H41" t="s">
        <v>31</v>
      </c>
      <c r="I41">
        <f>E58/B58</f>
        <v>406.93723233014316</v>
      </c>
    </row>
    <row r="42" spans="1:9" ht="12.75">
      <c r="A42">
        <v>17</v>
      </c>
      <c r="B42" s="2">
        <f t="shared" si="3"/>
        <v>613848</v>
      </c>
      <c r="C42">
        <f t="shared" si="4"/>
        <v>10435416</v>
      </c>
      <c r="D42">
        <f t="shared" si="2"/>
        <v>142.6853860495654</v>
      </c>
      <c r="E42">
        <f t="shared" si="5"/>
        <v>87587138.85575363</v>
      </c>
      <c r="F42" s="2">
        <f t="shared" si="6"/>
        <v>2598182</v>
      </c>
      <c r="H42" t="s">
        <v>34</v>
      </c>
      <c r="I42">
        <f>I41^(1/2)</f>
        <v>20.17268530290757</v>
      </c>
    </row>
    <row r="43" spans="1:6" ht="12.75">
      <c r="A43">
        <v>22</v>
      </c>
      <c r="B43" s="2">
        <f t="shared" si="3"/>
        <v>587844</v>
      </c>
      <c r="C43">
        <f t="shared" si="4"/>
        <v>12932568</v>
      </c>
      <c r="D43">
        <f t="shared" si="2"/>
        <v>48.2343977532916</v>
      </c>
      <c r="E43">
        <f t="shared" si="5"/>
        <v>28354301.312885948</v>
      </c>
      <c r="F43" s="2">
        <f t="shared" si="6"/>
        <v>3186026</v>
      </c>
    </row>
    <row r="44" spans="1:9" ht="12.75">
      <c r="A44">
        <v>27</v>
      </c>
      <c r="B44" s="2">
        <f t="shared" si="3"/>
        <v>539456</v>
      </c>
      <c r="C44">
        <f t="shared" si="4"/>
        <v>14565312</v>
      </c>
      <c r="D44">
        <f t="shared" si="2"/>
        <v>3.783409457017803</v>
      </c>
      <c r="E44">
        <f t="shared" si="5"/>
        <v>2040982.932044996</v>
      </c>
      <c r="F44" s="2">
        <f t="shared" si="6"/>
        <v>3725482</v>
      </c>
      <c r="H44" t="s">
        <v>35</v>
      </c>
      <c r="I44">
        <v>27</v>
      </c>
    </row>
    <row r="45" spans="1:9" ht="12.75">
      <c r="A45">
        <v>32</v>
      </c>
      <c r="B45" s="2">
        <f t="shared" si="3"/>
        <v>504819</v>
      </c>
      <c r="C45">
        <f t="shared" si="4"/>
        <v>16154208</v>
      </c>
      <c r="D45">
        <f t="shared" si="2"/>
        <v>9.332421160744005</v>
      </c>
      <c r="E45">
        <f t="shared" si="5"/>
        <v>4711183.517945628</v>
      </c>
      <c r="F45" s="2">
        <f t="shared" si="6"/>
        <v>4230301</v>
      </c>
      <c r="H45" t="s">
        <v>37</v>
      </c>
      <c r="I45">
        <v>2</v>
      </c>
    </row>
    <row r="46" spans="1:6" ht="12.75">
      <c r="A46">
        <v>37</v>
      </c>
      <c r="B46" s="2">
        <f t="shared" si="3"/>
        <v>452575</v>
      </c>
      <c r="C46">
        <f t="shared" si="4"/>
        <v>16745275</v>
      </c>
      <c r="D46">
        <f t="shared" si="2"/>
        <v>64.8814328644702</v>
      </c>
      <c r="E46">
        <f t="shared" si="5"/>
        <v>29363714.4786376</v>
      </c>
      <c r="F46" s="2">
        <f t="shared" si="6"/>
        <v>4682876</v>
      </c>
    </row>
    <row r="47" spans="1:6" ht="12.75">
      <c r="A47">
        <v>42</v>
      </c>
      <c r="B47" s="2">
        <f t="shared" si="3"/>
        <v>393054</v>
      </c>
      <c r="C47">
        <f t="shared" si="4"/>
        <v>16508268</v>
      </c>
      <c r="D47">
        <f t="shared" si="2"/>
        <v>170.4304445681964</v>
      </c>
      <c r="E47">
        <f t="shared" si="5"/>
        <v>66988367.95930787</v>
      </c>
      <c r="F47" s="2">
        <f t="shared" si="6"/>
        <v>5075930</v>
      </c>
    </row>
    <row r="48" spans="1:6" ht="12.75">
      <c r="A48">
        <v>47</v>
      </c>
      <c r="B48" s="2">
        <f t="shared" si="3"/>
        <v>357521</v>
      </c>
      <c r="C48">
        <f t="shared" si="4"/>
        <v>16803487</v>
      </c>
      <c r="D48">
        <f t="shared" si="2"/>
        <v>325.97945627192263</v>
      </c>
      <c r="E48">
        <f t="shared" si="5"/>
        <v>116544501.18579406</v>
      </c>
      <c r="F48" s="2">
        <f t="shared" si="6"/>
        <v>5433451</v>
      </c>
    </row>
    <row r="49" spans="1:6" ht="12.75">
      <c r="A49">
        <v>52</v>
      </c>
      <c r="B49" s="2">
        <f t="shared" si="3"/>
        <v>315927</v>
      </c>
      <c r="C49">
        <f t="shared" si="4"/>
        <v>16428204</v>
      </c>
      <c r="D49">
        <f t="shared" si="2"/>
        <v>531.5284679756488</v>
      </c>
      <c r="E49">
        <f t="shared" si="5"/>
        <v>167924194.3021428</v>
      </c>
      <c r="F49" s="2">
        <f t="shared" si="6"/>
        <v>5749378</v>
      </c>
    </row>
    <row r="50" spans="1:6" ht="12.75">
      <c r="A50">
        <v>57</v>
      </c>
      <c r="B50" s="2">
        <f t="shared" si="3"/>
        <v>272866</v>
      </c>
      <c r="C50">
        <f t="shared" si="4"/>
        <v>15553362</v>
      </c>
      <c r="D50">
        <f t="shared" si="2"/>
        <v>787.077479679375</v>
      </c>
      <c r="E50">
        <f t="shared" si="5"/>
        <v>214766683.57019234</v>
      </c>
      <c r="F50" s="2">
        <f t="shared" si="6"/>
        <v>6022244</v>
      </c>
    </row>
    <row r="51" spans="1:6" ht="12.75">
      <c r="A51">
        <v>62</v>
      </c>
      <c r="B51" s="2">
        <f t="shared" si="3"/>
        <v>225516</v>
      </c>
      <c r="C51">
        <f t="shared" si="4"/>
        <v>13981992</v>
      </c>
      <c r="D51">
        <f t="shared" si="2"/>
        <v>1092.626491383101</v>
      </c>
      <c r="E51">
        <f t="shared" si="5"/>
        <v>246404755.8307514</v>
      </c>
      <c r="F51" s="2">
        <f t="shared" si="6"/>
        <v>6247760</v>
      </c>
    </row>
    <row r="52" spans="1:6" ht="12.75">
      <c r="A52">
        <v>67</v>
      </c>
      <c r="B52" s="2">
        <f t="shared" si="3"/>
        <v>180269</v>
      </c>
      <c r="C52">
        <f t="shared" si="4"/>
        <v>12078023</v>
      </c>
      <c r="D52">
        <f t="shared" si="2"/>
        <v>1448.1755030868271</v>
      </c>
      <c r="E52">
        <f t="shared" si="5"/>
        <v>261061149.76595923</v>
      </c>
      <c r="F52" s="2">
        <f t="shared" si="6"/>
        <v>6428029</v>
      </c>
    </row>
    <row r="53" spans="1:6" ht="12.75">
      <c r="A53">
        <v>72</v>
      </c>
      <c r="B53" s="2">
        <f t="shared" si="3"/>
        <v>117126</v>
      </c>
      <c r="C53">
        <f t="shared" si="4"/>
        <v>8433072</v>
      </c>
      <c r="D53">
        <f t="shared" si="2"/>
        <v>1853.7245147905533</v>
      </c>
      <c r="E53">
        <f t="shared" si="5"/>
        <v>217119337.51935834</v>
      </c>
      <c r="F53" s="2">
        <f t="shared" si="6"/>
        <v>6545155</v>
      </c>
    </row>
    <row r="54" spans="1:6" ht="12.75">
      <c r="A54">
        <v>77</v>
      </c>
      <c r="B54" s="2">
        <f t="shared" si="3"/>
        <v>65785</v>
      </c>
      <c r="C54">
        <f t="shared" si="4"/>
        <v>5065445</v>
      </c>
      <c r="D54">
        <f t="shared" si="2"/>
        <v>2309.2735264942794</v>
      </c>
      <c r="E54">
        <f t="shared" si="5"/>
        <v>151915558.94042617</v>
      </c>
      <c r="F54" s="2">
        <f t="shared" si="6"/>
        <v>6610940</v>
      </c>
    </row>
    <row r="55" spans="1:6" ht="12.75">
      <c r="A55">
        <v>82</v>
      </c>
      <c r="B55" s="2">
        <f t="shared" si="3"/>
        <v>27169</v>
      </c>
      <c r="C55">
        <f t="shared" si="4"/>
        <v>2227858</v>
      </c>
      <c r="D55">
        <f t="shared" si="2"/>
        <v>2814.8225381980055</v>
      </c>
      <c r="E55">
        <f t="shared" si="5"/>
        <v>76475913.5403016</v>
      </c>
      <c r="F55" s="2">
        <f t="shared" si="6"/>
        <v>6638109</v>
      </c>
    </row>
    <row r="56" spans="1:7" ht="12.75">
      <c r="A56">
        <v>87</v>
      </c>
      <c r="B56" s="2">
        <f t="shared" si="3"/>
        <v>10201</v>
      </c>
      <c r="C56">
        <f t="shared" si="4"/>
        <v>887487</v>
      </c>
      <c r="D56">
        <f t="shared" si="2"/>
        <v>3370.3715499017317</v>
      </c>
      <c r="E56">
        <f t="shared" si="5"/>
        <v>34381160.180547565</v>
      </c>
      <c r="F56" s="2">
        <f t="shared" si="6"/>
        <v>6648310</v>
      </c>
      <c r="G56">
        <f>F56/2</f>
        <v>3324155</v>
      </c>
    </row>
    <row r="58" spans="1:5" ht="12.75">
      <c r="A58" t="s">
        <v>28</v>
      </c>
      <c r="B58" s="2">
        <f>SUM(B39:B57)</f>
        <v>6648310</v>
      </c>
      <c r="C58" s="2">
        <f>SUM(C39:C57)</f>
        <v>192435990</v>
      </c>
      <c r="D58" s="2">
        <f>SUM(D39:D57)</f>
        <v>16467.689107561066</v>
      </c>
      <c r="E58" s="2">
        <f>SUM(E39:E57)</f>
        <v>2705444871.072814</v>
      </c>
    </row>
  </sheetData>
  <mergeCells count="1">
    <mergeCell ref="A1:E2"/>
  </mergeCells>
  <conditionalFormatting sqref="F39:F56">
    <cfRule type="cellIs" priority="1" dxfId="0" operator="between" stopIfTrue="1">
      <formula>$G$56</formula>
      <formula>$G$56+500000</formula>
    </cfRule>
  </conditionalFormatting>
  <conditionalFormatting sqref="B39:B56">
    <cfRule type="cellIs" priority="2" dxfId="1" operator="equal" stopIfTrue="1">
      <formula>MAX($B$39:$B$56)</formula>
    </cfRule>
  </conditionalFormatting>
  <printOptions/>
  <pageMargins left="0.75" right="0.75" top="1" bottom="1" header="0.4921259845" footer="0.4921259845"/>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I58"/>
  <sheetViews>
    <sheetView workbookViewId="0" topLeftCell="A1">
      <selection activeCell="A7" sqref="A7"/>
    </sheetView>
  </sheetViews>
  <sheetFormatPr defaultColWidth="11.421875" defaultRowHeight="12.75"/>
  <cols>
    <col min="5" max="5" width="12.7109375" style="0" bestFit="1" customWidth="1"/>
    <col min="8" max="8" width="18.8515625" style="0" bestFit="1" customWidth="1"/>
  </cols>
  <sheetData>
    <row r="1" spans="1:5" ht="12.75">
      <c r="A1" s="10" t="s">
        <v>46</v>
      </c>
      <c r="B1" s="10"/>
      <c r="C1" s="10"/>
      <c r="D1" s="10"/>
      <c r="E1" s="10"/>
    </row>
    <row r="2" spans="1:5" ht="12.75">
      <c r="A2" s="10"/>
      <c r="B2" s="10"/>
      <c r="C2" s="10"/>
      <c r="D2" s="10"/>
      <c r="E2" s="10"/>
    </row>
    <row r="5" spans="1:5" ht="12.75">
      <c r="A5" t="s">
        <v>21</v>
      </c>
      <c r="B5" t="s">
        <v>0</v>
      </c>
      <c r="C5" t="s">
        <v>1</v>
      </c>
      <c r="D5" t="s">
        <v>2</v>
      </c>
      <c r="E5" t="s">
        <v>25</v>
      </c>
    </row>
    <row r="6" spans="1:5" ht="12.75">
      <c r="A6">
        <v>1921</v>
      </c>
      <c r="B6" t="s">
        <v>3</v>
      </c>
      <c r="C6" s="2">
        <v>281449</v>
      </c>
      <c r="D6" s="2">
        <v>274877</v>
      </c>
      <c r="E6">
        <f aca="true" t="shared" si="0" ref="E6:E23">C6+D6</f>
        <v>556326</v>
      </c>
    </row>
    <row r="7" spans="1:5" ht="12.75">
      <c r="A7">
        <f aca="true" t="shared" si="1" ref="A7:A23">A6-5</f>
        <v>1916</v>
      </c>
      <c r="B7" t="s">
        <v>4</v>
      </c>
      <c r="C7" s="2">
        <v>225688</v>
      </c>
      <c r="D7" s="2">
        <v>224930</v>
      </c>
      <c r="E7">
        <f t="shared" si="0"/>
        <v>450618</v>
      </c>
    </row>
    <row r="8" spans="1:5" ht="12.75">
      <c r="A8">
        <f t="shared" si="1"/>
        <v>1911</v>
      </c>
      <c r="B8" s="1" t="s">
        <v>5</v>
      </c>
      <c r="C8" s="2">
        <v>314858</v>
      </c>
      <c r="D8" s="2">
        <v>312458</v>
      </c>
      <c r="E8">
        <f t="shared" si="0"/>
        <v>627316</v>
      </c>
    </row>
    <row r="9" spans="1:5" ht="12.75">
      <c r="A9">
        <f t="shared" si="1"/>
        <v>1906</v>
      </c>
      <c r="B9" t="s">
        <v>6</v>
      </c>
      <c r="C9" s="2">
        <v>317920</v>
      </c>
      <c r="D9" s="2">
        <v>315802</v>
      </c>
      <c r="E9">
        <f t="shared" si="0"/>
        <v>633722</v>
      </c>
    </row>
    <row r="10" spans="1:5" ht="12.75">
      <c r="A10">
        <f t="shared" si="1"/>
        <v>1901</v>
      </c>
      <c r="B10" t="s">
        <v>7</v>
      </c>
      <c r="C10" s="2">
        <v>301597</v>
      </c>
      <c r="D10" s="2">
        <v>311251</v>
      </c>
      <c r="E10">
        <f t="shared" si="0"/>
        <v>612848</v>
      </c>
    </row>
    <row r="11" spans="1:5" ht="12.75">
      <c r="A11">
        <f t="shared" si="1"/>
        <v>1896</v>
      </c>
      <c r="B11" t="s">
        <v>8</v>
      </c>
      <c r="C11" s="2">
        <v>248656</v>
      </c>
      <c r="D11" s="2">
        <v>289289</v>
      </c>
      <c r="E11">
        <f t="shared" si="0"/>
        <v>537945</v>
      </c>
    </row>
    <row r="12" spans="1:5" ht="12.75">
      <c r="A12">
        <f t="shared" si="1"/>
        <v>1891</v>
      </c>
      <c r="B12" t="s">
        <v>9</v>
      </c>
      <c r="C12" s="2">
        <v>222433</v>
      </c>
      <c r="D12" s="2">
        <v>262853</v>
      </c>
      <c r="E12">
        <f t="shared" si="0"/>
        <v>485286</v>
      </c>
    </row>
    <row r="13" spans="1:5" ht="12.75">
      <c r="A13">
        <f t="shared" si="1"/>
        <v>1886</v>
      </c>
      <c r="B13" t="s">
        <v>10</v>
      </c>
      <c r="C13" s="2">
        <v>216440</v>
      </c>
      <c r="D13" s="2">
        <v>251499</v>
      </c>
      <c r="E13">
        <f t="shared" si="0"/>
        <v>467939</v>
      </c>
    </row>
    <row r="14" spans="1:5" ht="12.75">
      <c r="A14">
        <f t="shared" si="1"/>
        <v>1881</v>
      </c>
      <c r="B14" t="s">
        <v>11</v>
      </c>
      <c r="C14" s="2">
        <v>206794</v>
      </c>
      <c r="D14" s="2">
        <v>233228</v>
      </c>
      <c r="E14">
        <f t="shared" si="0"/>
        <v>440022</v>
      </c>
    </row>
    <row r="15" spans="1:5" ht="12.75">
      <c r="A15">
        <f t="shared" si="1"/>
        <v>1876</v>
      </c>
      <c r="B15" t="s">
        <v>12</v>
      </c>
      <c r="C15" s="2">
        <v>194760</v>
      </c>
      <c r="D15" s="2">
        <v>215481</v>
      </c>
      <c r="E15">
        <f t="shared" si="0"/>
        <v>410241</v>
      </c>
    </row>
    <row r="16" spans="1:5" ht="12.75">
      <c r="A16">
        <f t="shared" si="1"/>
        <v>1871</v>
      </c>
      <c r="B16" t="s">
        <v>13</v>
      </c>
      <c r="C16" s="2">
        <v>168952</v>
      </c>
      <c r="D16" s="2">
        <v>179843</v>
      </c>
      <c r="E16">
        <f t="shared" si="0"/>
        <v>348795</v>
      </c>
    </row>
    <row r="17" spans="1:5" ht="12.75">
      <c r="A17">
        <f t="shared" si="1"/>
        <v>1866</v>
      </c>
      <c r="B17" t="s">
        <v>14</v>
      </c>
      <c r="C17" s="2">
        <v>144671</v>
      </c>
      <c r="D17" s="2">
        <v>155914</v>
      </c>
      <c r="E17">
        <f t="shared" si="0"/>
        <v>300585</v>
      </c>
    </row>
    <row r="18" spans="1:5" ht="12.75">
      <c r="A18">
        <f t="shared" si="1"/>
        <v>1861</v>
      </c>
      <c r="B18" t="s">
        <v>15</v>
      </c>
      <c r="C18" s="2">
        <v>116731</v>
      </c>
      <c r="D18" s="2">
        <v>130573</v>
      </c>
      <c r="E18">
        <f t="shared" si="0"/>
        <v>247304</v>
      </c>
    </row>
    <row r="19" spans="1:5" ht="12.75">
      <c r="A19">
        <f t="shared" si="1"/>
        <v>1856</v>
      </c>
      <c r="B19" t="s">
        <v>16</v>
      </c>
      <c r="C19" s="2">
        <v>85668</v>
      </c>
      <c r="D19" s="2">
        <v>99996</v>
      </c>
      <c r="E19">
        <f t="shared" si="0"/>
        <v>185664</v>
      </c>
    </row>
    <row r="20" spans="1:5" ht="12.75">
      <c r="A20">
        <f t="shared" si="1"/>
        <v>1851</v>
      </c>
      <c r="B20" t="s">
        <v>17</v>
      </c>
      <c r="C20" s="2">
        <v>57421</v>
      </c>
      <c r="D20" s="2">
        <v>70567</v>
      </c>
      <c r="E20">
        <f t="shared" si="0"/>
        <v>127988</v>
      </c>
    </row>
    <row r="21" spans="1:5" ht="12.75">
      <c r="A21">
        <f t="shared" si="1"/>
        <v>1846</v>
      </c>
      <c r="B21" t="s">
        <v>18</v>
      </c>
      <c r="C21" s="2">
        <v>29111</v>
      </c>
      <c r="D21" s="2">
        <v>38038</v>
      </c>
      <c r="E21">
        <f t="shared" si="0"/>
        <v>67149</v>
      </c>
    </row>
    <row r="22" spans="1:5" ht="12.75">
      <c r="A22">
        <f t="shared" si="1"/>
        <v>1841</v>
      </c>
      <c r="B22" t="s">
        <v>19</v>
      </c>
      <c r="C22" s="2">
        <v>11455</v>
      </c>
      <c r="D22" s="2">
        <v>16094</v>
      </c>
      <c r="E22">
        <f t="shared" si="0"/>
        <v>27549</v>
      </c>
    </row>
    <row r="23" spans="1:5" ht="12.75">
      <c r="A23">
        <f t="shared" si="1"/>
        <v>1836</v>
      </c>
      <c r="B23" t="s">
        <v>20</v>
      </c>
      <c r="E23">
        <f t="shared" si="0"/>
        <v>0</v>
      </c>
    </row>
    <row r="28" spans="1:2" ht="12.75">
      <c r="A28" t="s">
        <v>40</v>
      </c>
      <c r="B28" t="s">
        <v>41</v>
      </c>
    </row>
    <row r="38" spans="1:6" ht="12.75">
      <c r="A38" t="s">
        <v>26</v>
      </c>
      <c r="B38" t="s">
        <v>27</v>
      </c>
      <c r="C38" t="s">
        <v>29</v>
      </c>
      <c r="D38" t="s">
        <v>32</v>
      </c>
      <c r="E38" t="s">
        <v>33</v>
      </c>
      <c r="F38" t="s">
        <v>36</v>
      </c>
    </row>
    <row r="39" spans="1:6" ht="12.75">
      <c r="A39">
        <v>2</v>
      </c>
      <c r="B39" s="2">
        <f aca="true" t="shared" si="2" ref="B39:B56">E6</f>
        <v>556326</v>
      </c>
      <c r="C39">
        <f aca="true" t="shared" si="3" ref="C39:C56">A39*B39</f>
        <v>1112652</v>
      </c>
      <c r="D39">
        <f aca="true" t="shared" si="4" ref="D39:D56">(A39-$I$40)^2</f>
        <v>827.9163720725326</v>
      </c>
      <c r="E39">
        <f aca="true" t="shared" si="5" ref="E39:E56">D39*B39</f>
        <v>460591403.60962373</v>
      </c>
      <c r="F39" s="2">
        <f>B39</f>
        <v>556326</v>
      </c>
    </row>
    <row r="40" spans="1:9" ht="12.75">
      <c r="A40">
        <v>7</v>
      </c>
      <c r="B40" s="2">
        <f t="shared" si="2"/>
        <v>450618</v>
      </c>
      <c r="C40">
        <f t="shared" si="3"/>
        <v>3154326</v>
      </c>
      <c r="D40">
        <f t="shared" si="4"/>
        <v>565.1810123976167</v>
      </c>
      <c r="E40">
        <f t="shared" si="5"/>
        <v>254680737.44458923</v>
      </c>
      <c r="F40" s="2">
        <f aca="true" t="shared" si="6" ref="F40:F56">F39+B40</f>
        <v>1006944</v>
      </c>
      <c r="H40" t="s">
        <v>30</v>
      </c>
      <c r="I40">
        <f>C58/B58</f>
        <v>30.773535967491597</v>
      </c>
    </row>
    <row r="41" spans="1:9" ht="12.75">
      <c r="A41">
        <v>12</v>
      </c>
      <c r="B41" s="2">
        <f t="shared" si="2"/>
        <v>627316</v>
      </c>
      <c r="C41">
        <f t="shared" si="3"/>
        <v>7527792</v>
      </c>
      <c r="D41">
        <f t="shared" si="4"/>
        <v>352.44565272270063</v>
      </c>
      <c r="E41">
        <f t="shared" si="5"/>
        <v>221094797.08339366</v>
      </c>
      <c r="F41" s="2">
        <f t="shared" si="6"/>
        <v>1634260</v>
      </c>
      <c r="H41" t="s">
        <v>31</v>
      </c>
      <c r="I41">
        <f>E58/B58</f>
        <v>394.6180208009647</v>
      </c>
    </row>
    <row r="42" spans="1:9" ht="12.75">
      <c r="A42">
        <v>17</v>
      </c>
      <c r="B42" s="2">
        <f t="shared" si="2"/>
        <v>633722</v>
      </c>
      <c r="C42">
        <f t="shared" si="3"/>
        <v>10773274</v>
      </c>
      <c r="D42">
        <f t="shared" si="4"/>
        <v>189.7102930477847</v>
      </c>
      <c r="E42">
        <f t="shared" si="5"/>
        <v>120223586.3308282</v>
      </c>
      <c r="F42" s="2">
        <f t="shared" si="6"/>
        <v>2267982</v>
      </c>
      <c r="H42" t="s">
        <v>34</v>
      </c>
      <c r="I42">
        <f>I41^(1/2)</f>
        <v>19.86499486033069</v>
      </c>
    </row>
    <row r="43" spans="1:6" ht="12.75">
      <c r="A43">
        <v>22</v>
      </c>
      <c r="B43" s="2">
        <f t="shared" si="2"/>
        <v>612848</v>
      </c>
      <c r="C43">
        <f t="shared" si="3"/>
        <v>13482656</v>
      </c>
      <c r="D43">
        <f t="shared" si="4"/>
        <v>76.9749333728687</v>
      </c>
      <c r="E43">
        <f t="shared" si="5"/>
        <v>47173933.96769584</v>
      </c>
      <c r="F43" s="2">
        <f t="shared" si="6"/>
        <v>2880830</v>
      </c>
    </row>
    <row r="44" spans="1:9" ht="12.75">
      <c r="A44">
        <v>27</v>
      </c>
      <c r="B44" s="2">
        <f t="shared" si="2"/>
        <v>537945</v>
      </c>
      <c r="C44">
        <f t="shared" si="3"/>
        <v>14524515</v>
      </c>
      <c r="D44">
        <f t="shared" si="4"/>
        <v>14.239573697952743</v>
      </c>
      <c r="E44">
        <f t="shared" si="5"/>
        <v>7660107.472945188</v>
      </c>
      <c r="F44" s="2">
        <f t="shared" si="6"/>
        <v>3418775</v>
      </c>
      <c r="H44" t="s">
        <v>35</v>
      </c>
      <c r="I44">
        <v>27</v>
      </c>
    </row>
    <row r="45" spans="1:9" ht="12.75">
      <c r="A45">
        <v>32</v>
      </c>
      <c r="B45" s="2">
        <f t="shared" si="2"/>
        <v>485286</v>
      </c>
      <c r="C45">
        <f t="shared" si="3"/>
        <v>15529152</v>
      </c>
      <c r="D45">
        <f t="shared" si="4"/>
        <v>1.504214023036773</v>
      </c>
      <c r="E45">
        <f t="shared" si="5"/>
        <v>729974.0063834235</v>
      </c>
      <c r="F45" s="2">
        <f t="shared" si="6"/>
        <v>3904061</v>
      </c>
      <c r="H45" t="s">
        <v>37</v>
      </c>
      <c r="I45">
        <v>17</v>
      </c>
    </row>
    <row r="46" spans="1:6" ht="12.75">
      <c r="A46">
        <v>37</v>
      </c>
      <c r="B46" s="2">
        <f t="shared" si="2"/>
        <v>467939</v>
      </c>
      <c r="C46">
        <f t="shared" si="3"/>
        <v>17313743</v>
      </c>
      <c r="D46">
        <f t="shared" si="4"/>
        <v>38.768854348120804</v>
      </c>
      <c r="E46">
        <f t="shared" si="5"/>
        <v>18141458.9348053</v>
      </c>
      <c r="F46" s="2">
        <f t="shared" si="6"/>
        <v>4372000</v>
      </c>
    </row>
    <row r="47" spans="1:6" ht="12.75">
      <c r="A47">
        <v>42</v>
      </c>
      <c r="B47" s="2">
        <f t="shared" si="2"/>
        <v>440022</v>
      </c>
      <c r="C47">
        <f t="shared" si="3"/>
        <v>18480924</v>
      </c>
      <c r="D47">
        <f t="shared" si="4"/>
        <v>126.03349467320483</v>
      </c>
      <c r="E47">
        <f t="shared" si="5"/>
        <v>55457510.39309294</v>
      </c>
      <c r="F47" s="2">
        <f t="shared" si="6"/>
        <v>4812022</v>
      </c>
    </row>
    <row r="48" spans="1:6" ht="12.75">
      <c r="A48">
        <v>47</v>
      </c>
      <c r="B48" s="2">
        <f t="shared" si="2"/>
        <v>410241</v>
      </c>
      <c r="C48">
        <f t="shared" si="3"/>
        <v>19281327</v>
      </c>
      <c r="D48">
        <f t="shared" si="4"/>
        <v>263.29813499828884</v>
      </c>
      <c r="E48">
        <f t="shared" si="5"/>
        <v>108015690.19983302</v>
      </c>
      <c r="F48" s="2">
        <f t="shared" si="6"/>
        <v>5222263</v>
      </c>
    </row>
    <row r="49" spans="1:6" ht="12.75">
      <c r="A49">
        <v>52</v>
      </c>
      <c r="B49" s="2">
        <f t="shared" si="2"/>
        <v>348795</v>
      </c>
      <c r="C49">
        <f t="shared" si="3"/>
        <v>18137340</v>
      </c>
      <c r="D49">
        <f t="shared" si="4"/>
        <v>450.5627753233729</v>
      </c>
      <c r="E49">
        <f t="shared" si="5"/>
        <v>157154043.21891585</v>
      </c>
      <c r="F49" s="2">
        <f t="shared" si="6"/>
        <v>5571058</v>
      </c>
    </row>
    <row r="50" spans="1:6" ht="12.75">
      <c r="A50">
        <v>57</v>
      </c>
      <c r="B50" s="2">
        <f t="shared" si="2"/>
        <v>300585</v>
      </c>
      <c r="C50">
        <f t="shared" si="3"/>
        <v>17133345</v>
      </c>
      <c r="D50">
        <f t="shared" si="4"/>
        <v>687.827415648457</v>
      </c>
      <c r="E50">
        <f t="shared" si="5"/>
        <v>206750603.73269144</v>
      </c>
      <c r="F50" s="2">
        <f t="shared" si="6"/>
        <v>5871643</v>
      </c>
    </row>
    <row r="51" spans="1:6" ht="12.75">
      <c r="A51">
        <v>62</v>
      </c>
      <c r="B51" s="2">
        <f t="shared" si="2"/>
        <v>247304</v>
      </c>
      <c r="C51">
        <f t="shared" si="3"/>
        <v>15332848</v>
      </c>
      <c r="D51">
        <f t="shared" si="4"/>
        <v>975.0920559735409</v>
      </c>
      <c r="E51">
        <f t="shared" si="5"/>
        <v>241144165.81048056</v>
      </c>
      <c r="F51" s="2">
        <f t="shared" si="6"/>
        <v>6118947</v>
      </c>
    </row>
    <row r="52" spans="1:6" ht="12.75">
      <c r="A52">
        <v>67</v>
      </c>
      <c r="B52" s="2">
        <f t="shared" si="2"/>
        <v>185664</v>
      </c>
      <c r="C52">
        <f t="shared" si="3"/>
        <v>12439488</v>
      </c>
      <c r="D52">
        <f t="shared" si="4"/>
        <v>1312.356696298625</v>
      </c>
      <c r="E52">
        <f t="shared" si="5"/>
        <v>243657393.6615879</v>
      </c>
      <c r="F52" s="2">
        <f t="shared" si="6"/>
        <v>6304611</v>
      </c>
    </row>
    <row r="53" spans="1:6" ht="12.75">
      <c r="A53">
        <v>72</v>
      </c>
      <c r="B53" s="2">
        <f t="shared" si="2"/>
        <v>127988</v>
      </c>
      <c r="C53">
        <f t="shared" si="3"/>
        <v>9215136</v>
      </c>
      <c r="D53">
        <f t="shared" si="4"/>
        <v>1699.621336623709</v>
      </c>
      <c r="E53">
        <f t="shared" si="5"/>
        <v>217531135.6317953</v>
      </c>
      <c r="F53" s="2">
        <f t="shared" si="6"/>
        <v>6432599</v>
      </c>
    </row>
    <row r="54" spans="1:6" ht="12.75">
      <c r="A54">
        <v>77</v>
      </c>
      <c r="B54" s="2">
        <f t="shared" si="2"/>
        <v>67149</v>
      </c>
      <c r="C54">
        <f t="shared" si="3"/>
        <v>5170473</v>
      </c>
      <c r="D54">
        <f t="shared" si="4"/>
        <v>2136.885976948793</v>
      </c>
      <c r="E54">
        <f t="shared" si="5"/>
        <v>143489756.46613452</v>
      </c>
      <c r="F54" s="2">
        <f t="shared" si="6"/>
        <v>6499748</v>
      </c>
    </row>
    <row r="55" spans="1:6" ht="12.75">
      <c r="A55">
        <v>82</v>
      </c>
      <c r="B55" s="2">
        <f t="shared" si="2"/>
        <v>27549</v>
      </c>
      <c r="C55">
        <f t="shared" si="3"/>
        <v>2259018</v>
      </c>
      <c r="D55">
        <f t="shared" si="4"/>
        <v>2624.1506172738773</v>
      </c>
      <c r="E55">
        <f t="shared" si="5"/>
        <v>72292725.35527804</v>
      </c>
      <c r="F55" s="2">
        <f t="shared" si="6"/>
        <v>6527297</v>
      </c>
    </row>
    <row r="56" spans="1:7" ht="12.75">
      <c r="A56">
        <v>87</v>
      </c>
      <c r="B56" s="2">
        <f t="shared" si="2"/>
        <v>0</v>
      </c>
      <c r="C56">
        <f t="shared" si="3"/>
        <v>0</v>
      </c>
      <c r="D56">
        <f t="shared" si="4"/>
        <v>3161.415257598961</v>
      </c>
      <c r="E56">
        <f t="shared" si="5"/>
        <v>0</v>
      </c>
      <c r="F56" s="2">
        <f t="shared" si="6"/>
        <v>6527297</v>
      </c>
      <c r="G56">
        <f>F56/2</f>
        <v>3263648.5</v>
      </c>
    </row>
    <row r="58" spans="1:5" ht="12.75">
      <c r="A58" t="s">
        <v>28</v>
      </c>
      <c r="B58" s="2">
        <f>SUM(B39:B57)</f>
        <v>6527297</v>
      </c>
      <c r="C58" s="2">
        <f>SUM(C39:C57)</f>
        <v>200868009</v>
      </c>
      <c r="D58" s="2">
        <f>SUM(D39:D57)</f>
        <v>15503.984667043444</v>
      </c>
      <c r="E58" s="2">
        <f>SUM(E39:E57)</f>
        <v>2575789023.3200746</v>
      </c>
    </row>
  </sheetData>
  <mergeCells count="1">
    <mergeCell ref="A1:E2"/>
  </mergeCells>
  <conditionalFormatting sqref="F39:F56">
    <cfRule type="cellIs" priority="1" dxfId="0" operator="between" stopIfTrue="1">
      <formula>$G$56</formula>
      <formula>$G$56+500000</formula>
    </cfRule>
  </conditionalFormatting>
  <conditionalFormatting sqref="B39:B56">
    <cfRule type="cellIs" priority="2" dxfId="1" operator="equal" stopIfTrue="1">
      <formula>MAX($B$39:$B$56)</formula>
    </cfRule>
  </conditionalFormatting>
  <printOptions/>
  <pageMargins left="0.75" right="0.75" top="1" bottom="1" header="0.4921259845" footer="0.492125984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I58"/>
  <sheetViews>
    <sheetView workbookViewId="0" topLeftCell="A1">
      <selection activeCell="A7" sqref="A7:A23"/>
    </sheetView>
  </sheetViews>
  <sheetFormatPr defaultColWidth="11.421875" defaultRowHeight="12.75"/>
  <cols>
    <col min="5" max="5" width="12.7109375" style="0" bestFit="1" customWidth="1"/>
    <col min="8" max="8" width="18.8515625" style="0" bestFit="1" customWidth="1"/>
    <col min="9" max="9" width="12.00390625" style="0" bestFit="1" customWidth="1"/>
  </cols>
  <sheetData>
    <row r="1" spans="1:5" ht="12.75">
      <c r="A1" s="10" t="s">
        <v>22</v>
      </c>
      <c r="B1" s="10"/>
      <c r="C1" s="10"/>
      <c r="D1" s="10"/>
      <c r="E1" s="10"/>
    </row>
    <row r="2" spans="1:5" ht="12.75">
      <c r="A2" s="10"/>
      <c r="B2" s="10"/>
      <c r="C2" s="10"/>
      <c r="D2" s="10"/>
      <c r="E2" s="10"/>
    </row>
    <row r="5" spans="1:5" ht="12.75">
      <c r="A5" t="s">
        <v>21</v>
      </c>
      <c r="B5" t="s">
        <v>0</v>
      </c>
      <c r="C5" t="s">
        <v>1</v>
      </c>
      <c r="D5" t="s">
        <v>2</v>
      </c>
      <c r="E5" t="s">
        <v>25</v>
      </c>
    </row>
    <row r="6" spans="1:5" ht="12.75">
      <c r="A6">
        <v>1932</v>
      </c>
      <c r="B6" t="s">
        <v>3</v>
      </c>
      <c r="C6" s="2">
        <v>237684</v>
      </c>
      <c r="D6" s="2">
        <v>231784</v>
      </c>
      <c r="E6" s="2">
        <f>C6+D6</f>
        <v>469468</v>
      </c>
    </row>
    <row r="7" spans="1:5" ht="12.75">
      <c r="A7">
        <f>A6-5</f>
        <v>1927</v>
      </c>
      <c r="B7" t="s">
        <v>4</v>
      </c>
      <c r="C7" s="2">
        <v>272925</v>
      </c>
      <c r="D7" s="2">
        <v>266805</v>
      </c>
      <c r="E7" s="2">
        <f aca="true" t="shared" si="0" ref="E7:E23">C7+D7</f>
        <v>539730</v>
      </c>
    </row>
    <row r="8" spans="1:5" ht="12.75">
      <c r="A8">
        <f aca="true" t="shared" si="1" ref="A8:A23">A7-5</f>
        <v>1922</v>
      </c>
      <c r="B8" s="1" t="s">
        <v>5</v>
      </c>
      <c r="C8" s="2">
        <v>299317</v>
      </c>
      <c r="D8" s="2">
        <v>293026</v>
      </c>
      <c r="E8" s="2">
        <f t="shared" si="0"/>
        <v>592343</v>
      </c>
    </row>
    <row r="9" spans="1:5" ht="12.75">
      <c r="A9">
        <f t="shared" si="1"/>
        <v>1917</v>
      </c>
      <c r="B9" t="s">
        <v>6</v>
      </c>
      <c r="C9" s="2">
        <v>196786</v>
      </c>
      <c r="D9" s="2">
        <v>196573</v>
      </c>
      <c r="E9" s="2">
        <f t="shared" si="0"/>
        <v>393359</v>
      </c>
    </row>
    <row r="10" spans="1:5" ht="12.75">
      <c r="A10">
        <f t="shared" si="1"/>
        <v>1912</v>
      </c>
      <c r="B10" t="s">
        <v>7</v>
      </c>
      <c r="C10" s="2">
        <v>293888</v>
      </c>
      <c r="D10" s="2">
        <v>296322</v>
      </c>
      <c r="E10" s="2">
        <f t="shared" si="0"/>
        <v>590210</v>
      </c>
    </row>
    <row r="11" spans="1:5" ht="12.75">
      <c r="A11">
        <f t="shared" si="1"/>
        <v>1907</v>
      </c>
      <c r="B11" t="s">
        <v>8</v>
      </c>
      <c r="C11" s="2">
        <v>294527</v>
      </c>
      <c r="D11" s="2">
        <v>300645</v>
      </c>
      <c r="E11" s="2">
        <f t="shared" si="0"/>
        <v>595172</v>
      </c>
    </row>
    <row r="12" spans="1:5" ht="12.75">
      <c r="A12">
        <f t="shared" si="1"/>
        <v>1902</v>
      </c>
      <c r="B12" t="s">
        <v>9</v>
      </c>
      <c r="C12" s="2">
        <v>287996</v>
      </c>
      <c r="D12" s="2">
        <v>298979</v>
      </c>
      <c r="E12" s="2">
        <f t="shared" si="0"/>
        <v>586975</v>
      </c>
    </row>
    <row r="13" spans="1:5" ht="12.75">
      <c r="A13">
        <f t="shared" si="1"/>
        <v>1897</v>
      </c>
      <c r="B13" t="s">
        <v>10</v>
      </c>
      <c r="C13" s="2">
        <v>236894</v>
      </c>
      <c r="D13" s="2">
        <v>278753</v>
      </c>
      <c r="E13" s="2">
        <f t="shared" si="0"/>
        <v>515647</v>
      </c>
    </row>
    <row r="14" spans="1:5" ht="12.75">
      <c r="A14">
        <f t="shared" si="1"/>
        <v>1892</v>
      </c>
      <c r="B14" t="s">
        <v>11</v>
      </c>
      <c r="C14" s="2">
        <v>202843</v>
      </c>
      <c r="D14" s="2">
        <v>247778</v>
      </c>
      <c r="E14" s="2">
        <f t="shared" si="0"/>
        <v>450621</v>
      </c>
    </row>
    <row r="15" spans="1:5" ht="12.75">
      <c r="A15">
        <f t="shared" si="1"/>
        <v>1887</v>
      </c>
      <c r="B15" t="s">
        <v>12</v>
      </c>
      <c r="C15" s="2">
        <v>196233</v>
      </c>
      <c r="D15" s="2">
        <v>238236</v>
      </c>
      <c r="E15" s="2">
        <f t="shared" si="0"/>
        <v>434469</v>
      </c>
    </row>
    <row r="16" spans="1:5" ht="12.75">
      <c r="A16">
        <f t="shared" si="1"/>
        <v>1882</v>
      </c>
      <c r="B16" t="s">
        <v>13</v>
      </c>
      <c r="C16" s="2">
        <v>184009</v>
      </c>
      <c r="D16" s="2">
        <v>213912</v>
      </c>
      <c r="E16" s="2">
        <f t="shared" si="0"/>
        <v>397921</v>
      </c>
    </row>
    <row r="17" spans="1:5" ht="12.75">
      <c r="A17">
        <f t="shared" si="1"/>
        <v>1877</v>
      </c>
      <c r="B17" t="s">
        <v>14</v>
      </c>
      <c r="C17" s="2">
        <v>168598</v>
      </c>
      <c r="D17" s="2">
        <v>197120</v>
      </c>
      <c r="E17" s="2">
        <f t="shared" si="0"/>
        <v>365718</v>
      </c>
    </row>
    <row r="18" spans="1:5" ht="12.75">
      <c r="A18">
        <f t="shared" si="1"/>
        <v>1872</v>
      </c>
      <c r="B18" t="s">
        <v>15</v>
      </c>
      <c r="C18" s="2">
        <v>136545</v>
      </c>
      <c r="D18" s="2">
        <v>156470</v>
      </c>
      <c r="E18" s="2">
        <f t="shared" si="0"/>
        <v>293015</v>
      </c>
    </row>
    <row r="19" spans="1:5" ht="12.75">
      <c r="A19">
        <f t="shared" si="1"/>
        <v>1867</v>
      </c>
      <c r="B19" t="s">
        <v>16</v>
      </c>
      <c r="C19" s="2">
        <v>104420</v>
      </c>
      <c r="D19" s="2">
        <v>122341</v>
      </c>
      <c r="E19" s="2">
        <f t="shared" si="0"/>
        <v>226761</v>
      </c>
    </row>
    <row r="20" spans="1:5" ht="12.75">
      <c r="A20">
        <f t="shared" si="1"/>
        <v>1862</v>
      </c>
      <c r="B20" t="s">
        <v>17</v>
      </c>
      <c r="C20" s="2">
        <v>72511</v>
      </c>
      <c r="D20" s="2">
        <v>87695</v>
      </c>
      <c r="E20" s="2">
        <f t="shared" si="0"/>
        <v>160206</v>
      </c>
    </row>
    <row r="21" spans="1:5" ht="12.75">
      <c r="A21">
        <f t="shared" si="1"/>
        <v>1857</v>
      </c>
      <c r="B21" t="s">
        <v>18</v>
      </c>
      <c r="C21" s="2">
        <v>39974</v>
      </c>
      <c r="D21" s="2">
        <v>52093</v>
      </c>
      <c r="E21" s="2">
        <f t="shared" si="0"/>
        <v>92067</v>
      </c>
    </row>
    <row r="22" spans="1:5" ht="12.75">
      <c r="A22">
        <f t="shared" si="1"/>
        <v>1852</v>
      </c>
      <c r="B22" t="s">
        <v>19</v>
      </c>
      <c r="C22" s="2">
        <v>17766</v>
      </c>
      <c r="D22" s="2">
        <v>24883</v>
      </c>
      <c r="E22" s="2">
        <f t="shared" si="0"/>
        <v>42649</v>
      </c>
    </row>
    <row r="23" spans="1:5" ht="12.75">
      <c r="A23">
        <f t="shared" si="1"/>
        <v>1847</v>
      </c>
      <c r="B23" t="s">
        <v>20</v>
      </c>
      <c r="C23" s="2">
        <v>5257</v>
      </c>
      <c r="D23" s="2">
        <v>8456</v>
      </c>
      <c r="E23" s="2">
        <f t="shared" si="0"/>
        <v>13713</v>
      </c>
    </row>
    <row r="25" spans="1:5" ht="12.75">
      <c r="A25" t="s">
        <v>25</v>
      </c>
      <c r="C25" s="2">
        <f>SUM(C6:C24)</f>
        <v>3248173</v>
      </c>
      <c r="D25" s="2">
        <f>SUM(D6:D24)</f>
        <v>3511871</v>
      </c>
      <c r="E25" s="2">
        <f>SUM(E6:E24)</f>
        <v>6760044</v>
      </c>
    </row>
    <row r="28" spans="1:2" ht="12.75">
      <c r="A28" t="s">
        <v>40</v>
      </c>
      <c r="B28" t="s">
        <v>41</v>
      </c>
    </row>
    <row r="38" spans="1:6" ht="12.75">
      <c r="A38" t="s">
        <v>26</v>
      </c>
      <c r="B38" t="s">
        <v>27</v>
      </c>
      <c r="C38" t="s">
        <v>29</v>
      </c>
      <c r="D38" t="s">
        <v>32</v>
      </c>
      <c r="E38" t="s">
        <v>33</v>
      </c>
      <c r="F38" t="s">
        <v>36</v>
      </c>
    </row>
    <row r="39" spans="1:6" ht="12.75">
      <c r="A39">
        <v>2</v>
      </c>
      <c r="B39" s="2">
        <f>E6</f>
        <v>469468</v>
      </c>
      <c r="C39">
        <f>A39*B39</f>
        <v>938936</v>
      </c>
      <c r="D39">
        <f aca="true" t="shared" si="2" ref="D39:D56">(A39-$I$40)^2</f>
        <v>960.1317982817351</v>
      </c>
      <c r="E39">
        <f>D39*B39</f>
        <v>450751155.0757296</v>
      </c>
      <c r="F39" s="2">
        <f>B39</f>
        <v>469468</v>
      </c>
    </row>
    <row r="40" spans="1:9" ht="12.75">
      <c r="A40">
        <v>7</v>
      </c>
      <c r="B40" s="2">
        <f aca="true" t="shared" si="3" ref="B40:B56">E7</f>
        <v>539730</v>
      </c>
      <c r="C40">
        <f aca="true" t="shared" si="4" ref="C40:C56">A40*B40</f>
        <v>3778110</v>
      </c>
      <c r="D40">
        <f t="shared" si="2"/>
        <v>675.2718624588322</v>
      </c>
      <c r="E40">
        <f aca="true" t="shared" si="5" ref="E40:E56">D40*B40</f>
        <v>364464482.3249055</v>
      </c>
      <c r="F40" s="2">
        <f>F39+B40</f>
        <v>1009198</v>
      </c>
      <c r="H40" t="s">
        <v>30</v>
      </c>
      <c r="I40">
        <f>C58/B58</f>
        <v>32.98599358229029</v>
      </c>
    </row>
    <row r="41" spans="1:9" ht="12.75">
      <c r="A41">
        <v>12</v>
      </c>
      <c r="B41" s="2">
        <f t="shared" si="3"/>
        <v>592343</v>
      </c>
      <c r="C41">
        <f t="shared" si="4"/>
        <v>7108116</v>
      </c>
      <c r="D41">
        <f t="shared" si="2"/>
        <v>440.41192663592926</v>
      </c>
      <c r="E41">
        <f t="shared" si="5"/>
        <v>260874921.85930625</v>
      </c>
      <c r="F41" s="2">
        <f aca="true" t="shared" si="6" ref="F41:F56">F40+B41</f>
        <v>1601541</v>
      </c>
      <c r="H41" t="s">
        <v>31</v>
      </c>
      <c r="I41">
        <f>E58/B58</f>
        <v>418.4055603508416</v>
      </c>
    </row>
    <row r="42" spans="1:9" ht="12.75">
      <c r="A42">
        <v>17</v>
      </c>
      <c r="B42" s="2">
        <f t="shared" si="3"/>
        <v>393359</v>
      </c>
      <c r="C42">
        <f t="shared" si="4"/>
        <v>6687103</v>
      </c>
      <c r="D42">
        <f t="shared" si="2"/>
        <v>255.55199081302638</v>
      </c>
      <c r="E42">
        <f t="shared" si="5"/>
        <v>100523675.55422124</v>
      </c>
      <c r="F42" s="2">
        <f t="shared" si="6"/>
        <v>1994900</v>
      </c>
      <c r="H42" t="s">
        <v>34</v>
      </c>
      <c r="I42">
        <f>I41^(1/2)</f>
        <v>20.45496419822928</v>
      </c>
    </row>
    <row r="43" spans="1:6" ht="12.75">
      <c r="A43">
        <v>22</v>
      </c>
      <c r="B43" s="2">
        <f t="shared" si="3"/>
        <v>590210</v>
      </c>
      <c r="C43">
        <f t="shared" si="4"/>
        <v>12984620</v>
      </c>
      <c r="D43">
        <f t="shared" si="2"/>
        <v>120.69205499012347</v>
      </c>
      <c r="E43">
        <f t="shared" si="5"/>
        <v>71233657.77572078</v>
      </c>
      <c r="F43" s="2">
        <f t="shared" si="6"/>
        <v>2585110</v>
      </c>
    </row>
    <row r="44" spans="1:9" ht="12.75">
      <c r="A44">
        <v>27</v>
      </c>
      <c r="B44" s="2">
        <f t="shared" si="3"/>
        <v>595172</v>
      </c>
      <c r="C44">
        <f t="shared" si="4"/>
        <v>16069644</v>
      </c>
      <c r="D44">
        <f t="shared" si="2"/>
        <v>35.832119167220554</v>
      </c>
      <c r="E44">
        <f t="shared" si="5"/>
        <v>21326274.028992992</v>
      </c>
      <c r="F44" s="2">
        <f t="shared" si="6"/>
        <v>3180282</v>
      </c>
      <c r="H44" t="s">
        <v>35</v>
      </c>
      <c r="I44">
        <v>32</v>
      </c>
    </row>
    <row r="45" spans="1:9" ht="12.75">
      <c r="A45">
        <v>32</v>
      </c>
      <c r="B45" s="2">
        <f t="shared" si="3"/>
        <v>586975</v>
      </c>
      <c r="C45">
        <f t="shared" si="4"/>
        <v>18783200</v>
      </c>
      <c r="D45">
        <f t="shared" si="2"/>
        <v>0.9721833443176413</v>
      </c>
      <c r="E45">
        <f t="shared" si="5"/>
        <v>570647.3185308476</v>
      </c>
      <c r="F45" s="2">
        <f t="shared" si="6"/>
        <v>3767257</v>
      </c>
      <c r="H45" t="s">
        <v>37</v>
      </c>
      <c r="I45">
        <v>27</v>
      </c>
    </row>
    <row r="46" spans="1:6" ht="12.75">
      <c r="A46">
        <v>37</v>
      </c>
      <c r="B46" s="2">
        <f t="shared" si="3"/>
        <v>515647</v>
      </c>
      <c r="C46">
        <f t="shared" si="4"/>
        <v>19078939</v>
      </c>
      <c r="D46">
        <f t="shared" si="2"/>
        <v>16.11224752141473</v>
      </c>
      <c r="E46">
        <f t="shared" si="5"/>
        <v>8308232.097674942</v>
      </c>
      <c r="F46" s="2">
        <f t="shared" si="6"/>
        <v>4282904</v>
      </c>
    </row>
    <row r="47" spans="1:6" ht="12.75">
      <c r="A47">
        <v>42</v>
      </c>
      <c r="B47" s="2">
        <f t="shared" si="3"/>
        <v>450621</v>
      </c>
      <c r="C47">
        <f t="shared" si="4"/>
        <v>18926082</v>
      </c>
      <c r="D47">
        <f t="shared" si="2"/>
        <v>81.25231169851182</v>
      </c>
      <c r="E47">
        <f t="shared" si="5"/>
        <v>36613997.94989509</v>
      </c>
      <c r="F47" s="2">
        <f t="shared" si="6"/>
        <v>4733525</v>
      </c>
    </row>
    <row r="48" spans="1:6" ht="12.75">
      <c r="A48">
        <v>47</v>
      </c>
      <c r="B48" s="2">
        <f t="shared" si="3"/>
        <v>434469</v>
      </c>
      <c r="C48">
        <f t="shared" si="4"/>
        <v>20420043</v>
      </c>
      <c r="D48">
        <f t="shared" si="2"/>
        <v>196.3923758756089</v>
      </c>
      <c r="E48">
        <f t="shared" si="5"/>
        <v>85326399.15429993</v>
      </c>
      <c r="F48" s="2">
        <f t="shared" si="6"/>
        <v>5167994</v>
      </c>
    </row>
    <row r="49" spans="1:6" ht="12.75">
      <c r="A49">
        <v>52</v>
      </c>
      <c r="B49" s="2">
        <f t="shared" si="3"/>
        <v>397921</v>
      </c>
      <c r="C49">
        <f t="shared" si="4"/>
        <v>20691892</v>
      </c>
      <c r="D49">
        <f t="shared" si="2"/>
        <v>361.53244005270597</v>
      </c>
      <c r="E49">
        <f t="shared" si="5"/>
        <v>143861350.0782128</v>
      </c>
      <c r="F49" s="2">
        <f t="shared" si="6"/>
        <v>5565915</v>
      </c>
    </row>
    <row r="50" spans="1:6" ht="12.75">
      <c r="A50">
        <v>57</v>
      </c>
      <c r="B50" s="2">
        <f t="shared" si="3"/>
        <v>365718</v>
      </c>
      <c r="C50">
        <f t="shared" si="4"/>
        <v>20845926</v>
      </c>
      <c r="D50">
        <f t="shared" si="2"/>
        <v>576.672504229803</v>
      </c>
      <c r="E50">
        <f t="shared" si="5"/>
        <v>210899514.9019151</v>
      </c>
      <c r="F50" s="2">
        <f t="shared" si="6"/>
        <v>5931633</v>
      </c>
    </row>
    <row r="51" spans="1:6" ht="12.75">
      <c r="A51">
        <v>62</v>
      </c>
      <c r="B51" s="2">
        <f t="shared" si="3"/>
        <v>293015</v>
      </c>
      <c r="C51">
        <f t="shared" si="4"/>
        <v>18166930</v>
      </c>
      <c r="D51">
        <f t="shared" si="2"/>
        <v>841.8125684069001</v>
      </c>
      <c r="E51">
        <f t="shared" si="5"/>
        <v>246663709.73174784</v>
      </c>
      <c r="F51" s="2">
        <f t="shared" si="6"/>
        <v>6224648</v>
      </c>
    </row>
    <row r="52" spans="1:6" ht="12.75">
      <c r="A52">
        <v>67</v>
      </c>
      <c r="B52" s="2">
        <f t="shared" si="3"/>
        <v>226761</v>
      </c>
      <c r="C52">
        <f t="shared" si="4"/>
        <v>15192987</v>
      </c>
      <c r="D52">
        <f t="shared" si="2"/>
        <v>1156.9526325839972</v>
      </c>
      <c r="E52">
        <f t="shared" si="5"/>
        <v>262351735.9173798</v>
      </c>
      <c r="F52" s="2">
        <f t="shared" si="6"/>
        <v>6451409</v>
      </c>
    </row>
    <row r="53" spans="1:6" ht="12.75">
      <c r="A53">
        <v>72</v>
      </c>
      <c r="B53" s="2">
        <f t="shared" si="3"/>
        <v>160206</v>
      </c>
      <c r="C53">
        <f t="shared" si="4"/>
        <v>11534832</v>
      </c>
      <c r="D53">
        <f t="shared" si="2"/>
        <v>1522.0926967610944</v>
      </c>
      <c r="E53">
        <f t="shared" si="5"/>
        <v>243848382.57730788</v>
      </c>
      <c r="F53" s="2">
        <f t="shared" si="6"/>
        <v>6611615</v>
      </c>
    </row>
    <row r="54" spans="1:6" ht="12.75">
      <c r="A54">
        <v>77</v>
      </c>
      <c r="B54" s="2">
        <f t="shared" si="3"/>
        <v>92067</v>
      </c>
      <c r="C54">
        <f t="shared" si="4"/>
        <v>7089159</v>
      </c>
      <c r="D54">
        <f t="shared" si="2"/>
        <v>1937.2327609381914</v>
      </c>
      <c r="E54">
        <f t="shared" si="5"/>
        <v>178355208.60129645</v>
      </c>
      <c r="F54" s="2">
        <f t="shared" si="6"/>
        <v>6703682</v>
      </c>
    </row>
    <row r="55" spans="1:6" ht="12.75">
      <c r="A55">
        <v>82</v>
      </c>
      <c r="B55" s="2">
        <f t="shared" si="3"/>
        <v>42649</v>
      </c>
      <c r="C55">
        <f t="shared" si="4"/>
        <v>3497218</v>
      </c>
      <c r="D55">
        <f t="shared" si="2"/>
        <v>2402.3728251152884</v>
      </c>
      <c r="E55">
        <f t="shared" si="5"/>
        <v>102458798.61834194</v>
      </c>
      <c r="F55" s="2">
        <f t="shared" si="6"/>
        <v>6746331</v>
      </c>
    </row>
    <row r="56" spans="1:7" ht="12.75">
      <c r="A56">
        <v>87</v>
      </c>
      <c r="B56" s="2">
        <f t="shared" si="3"/>
        <v>13713</v>
      </c>
      <c r="C56">
        <f t="shared" si="4"/>
        <v>1193031</v>
      </c>
      <c r="D56">
        <f t="shared" si="2"/>
        <v>2917.512889292386</v>
      </c>
      <c r="E56">
        <f t="shared" si="5"/>
        <v>40007854.25086649</v>
      </c>
      <c r="F56" s="2">
        <f t="shared" si="6"/>
        <v>6760044</v>
      </c>
      <c r="G56">
        <f>F56/2</f>
        <v>3380022</v>
      </c>
    </row>
    <row r="58" spans="1:5" ht="12.75">
      <c r="A58" t="s">
        <v>28</v>
      </c>
      <c r="B58" s="2">
        <f>SUM(B39:B57)</f>
        <v>6760044</v>
      </c>
      <c r="C58" s="2">
        <f>SUM(C39:C57)</f>
        <v>222986768</v>
      </c>
      <c r="D58" s="2">
        <f>SUM(D39:D57)</f>
        <v>14498.802188167087</v>
      </c>
      <c r="E58" s="2">
        <f>SUM(E39:E57)</f>
        <v>2828439997.8163447</v>
      </c>
    </row>
  </sheetData>
  <mergeCells count="1">
    <mergeCell ref="A1:E2"/>
  </mergeCells>
  <printOptions/>
  <pageMargins left="0.75" right="0.75" top="1" bottom="1" header="0.4921259845" footer="0.4921259845"/>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dimension ref="A1:I58"/>
  <sheetViews>
    <sheetView workbookViewId="0" topLeftCell="A1">
      <selection activeCell="A6" sqref="A6"/>
    </sheetView>
  </sheetViews>
  <sheetFormatPr defaultColWidth="11.421875" defaultRowHeight="12.75"/>
  <cols>
    <col min="5" max="5" width="12.7109375" style="0" bestFit="1" customWidth="1"/>
    <col min="8" max="8" width="18.8515625" style="0" bestFit="1" customWidth="1"/>
  </cols>
  <sheetData>
    <row r="1" spans="1:5" ht="12.75">
      <c r="A1" s="10" t="s">
        <v>47</v>
      </c>
      <c r="B1" s="10"/>
      <c r="C1" s="10"/>
      <c r="D1" s="10"/>
      <c r="E1" s="10"/>
    </row>
    <row r="2" spans="1:5" ht="12.75">
      <c r="A2" s="10"/>
      <c r="B2" s="10"/>
      <c r="C2" s="10"/>
      <c r="D2" s="10"/>
      <c r="E2" s="10"/>
    </row>
    <row r="5" spans="1:5" ht="12.75">
      <c r="A5" t="s">
        <v>21</v>
      </c>
      <c r="B5" t="s">
        <v>0</v>
      </c>
      <c r="C5" t="s">
        <v>1</v>
      </c>
      <c r="D5" t="s">
        <v>2</v>
      </c>
      <c r="E5" t="s">
        <v>25</v>
      </c>
    </row>
    <row r="6" spans="1:5" ht="12.75">
      <c r="A6">
        <v>1949</v>
      </c>
      <c r="B6" t="s">
        <v>3</v>
      </c>
      <c r="C6" s="2">
        <v>271054</v>
      </c>
      <c r="D6" s="2">
        <v>259038</v>
      </c>
      <c r="E6">
        <f aca="true" t="shared" si="0" ref="E6:E23">C6+D6</f>
        <v>530092</v>
      </c>
    </row>
    <row r="7" spans="1:5" ht="12.75">
      <c r="A7">
        <f aca="true" t="shared" si="1" ref="A7:A23">A6-5</f>
        <v>1944</v>
      </c>
      <c r="B7" t="s">
        <v>4</v>
      </c>
      <c r="C7" s="2">
        <v>261255</v>
      </c>
      <c r="D7" s="2">
        <v>252439</v>
      </c>
      <c r="E7">
        <f t="shared" si="0"/>
        <v>513694</v>
      </c>
    </row>
    <row r="8" spans="1:5" ht="12.75">
      <c r="A8">
        <f t="shared" si="1"/>
        <v>1939</v>
      </c>
      <c r="B8" s="1" t="s">
        <v>5</v>
      </c>
      <c r="C8" s="2">
        <v>276261</v>
      </c>
      <c r="D8" s="2">
        <v>267552</v>
      </c>
      <c r="E8">
        <f t="shared" si="0"/>
        <v>543813</v>
      </c>
    </row>
    <row r="9" spans="1:5" ht="12.75">
      <c r="A9">
        <f t="shared" si="1"/>
        <v>1934</v>
      </c>
      <c r="B9" t="s">
        <v>6</v>
      </c>
      <c r="C9" s="2">
        <v>224012</v>
      </c>
      <c r="D9" s="2">
        <v>216450</v>
      </c>
      <c r="E9">
        <f t="shared" si="0"/>
        <v>440462</v>
      </c>
    </row>
    <row r="10" spans="1:5" ht="12.75">
      <c r="A10">
        <f t="shared" si="1"/>
        <v>1929</v>
      </c>
      <c r="B10" t="s">
        <v>7</v>
      </c>
      <c r="C10" s="2">
        <v>243653</v>
      </c>
      <c r="D10" s="2">
        <v>242872</v>
      </c>
      <c r="E10">
        <f t="shared" si="0"/>
        <v>486525</v>
      </c>
    </row>
    <row r="11" spans="1:5" ht="12.75">
      <c r="A11">
        <f t="shared" si="1"/>
        <v>1924</v>
      </c>
      <c r="B11" t="s">
        <v>8</v>
      </c>
      <c r="C11" s="2">
        <v>223740</v>
      </c>
      <c r="D11" s="2">
        <v>293895</v>
      </c>
      <c r="E11">
        <f t="shared" si="0"/>
        <v>517635</v>
      </c>
    </row>
    <row r="12" spans="1:5" ht="12.75">
      <c r="A12">
        <f t="shared" si="1"/>
        <v>1919</v>
      </c>
      <c r="B12" t="s">
        <v>9</v>
      </c>
      <c r="C12" s="2">
        <v>159049</v>
      </c>
      <c r="D12" s="2">
        <v>213591</v>
      </c>
      <c r="E12">
        <f t="shared" si="0"/>
        <v>372640</v>
      </c>
    </row>
    <row r="13" spans="1:5" ht="12.75">
      <c r="A13">
        <f t="shared" si="1"/>
        <v>1914</v>
      </c>
      <c r="B13" t="s">
        <v>10</v>
      </c>
      <c r="C13" s="2">
        <v>203124</v>
      </c>
      <c r="D13" s="2">
        <v>260280</v>
      </c>
      <c r="E13">
        <f t="shared" si="0"/>
        <v>463404</v>
      </c>
    </row>
    <row r="14" spans="1:5" ht="12.75">
      <c r="A14">
        <f t="shared" si="1"/>
        <v>1909</v>
      </c>
      <c r="B14" t="s">
        <v>11</v>
      </c>
      <c r="C14" s="2">
        <v>241685</v>
      </c>
      <c r="D14" s="2">
        <v>295286</v>
      </c>
      <c r="E14">
        <f t="shared" si="0"/>
        <v>536971</v>
      </c>
    </row>
    <row r="15" spans="1:5" ht="12.75">
      <c r="A15">
        <f t="shared" si="1"/>
        <v>1904</v>
      </c>
      <c r="B15" t="s">
        <v>12</v>
      </c>
      <c r="C15" s="2">
        <v>254512</v>
      </c>
      <c r="D15" s="2">
        <v>287244</v>
      </c>
      <c r="E15">
        <f t="shared" si="0"/>
        <v>541756</v>
      </c>
    </row>
    <row r="16" spans="1:5" ht="12.75">
      <c r="A16">
        <f t="shared" si="1"/>
        <v>1899</v>
      </c>
      <c r="B16" t="s">
        <v>13</v>
      </c>
      <c r="C16" s="2">
        <v>226902</v>
      </c>
      <c r="D16" s="2">
        <v>266740</v>
      </c>
      <c r="E16">
        <f t="shared" si="0"/>
        <v>493642</v>
      </c>
    </row>
    <row r="17" spans="1:5" ht="12.75">
      <c r="A17">
        <f t="shared" si="1"/>
        <v>1894</v>
      </c>
      <c r="B17" t="s">
        <v>14</v>
      </c>
      <c r="C17" s="2">
        <v>226902</v>
      </c>
      <c r="D17" s="2">
        <v>233105</v>
      </c>
      <c r="E17">
        <f t="shared" si="0"/>
        <v>460007</v>
      </c>
    </row>
    <row r="18" spans="1:5" ht="12.75">
      <c r="A18">
        <f t="shared" si="1"/>
        <v>1889</v>
      </c>
      <c r="B18" t="s">
        <v>15</v>
      </c>
      <c r="C18" s="2">
        <v>149090</v>
      </c>
      <c r="D18" s="2">
        <v>200780</v>
      </c>
      <c r="E18">
        <f t="shared" si="0"/>
        <v>349870</v>
      </c>
    </row>
    <row r="19" spans="1:5" ht="12.75">
      <c r="A19">
        <f t="shared" si="1"/>
        <v>1884</v>
      </c>
      <c r="B19" t="s">
        <v>16</v>
      </c>
      <c r="C19" s="2">
        <v>123728</v>
      </c>
      <c r="D19" s="2">
        <v>168437</v>
      </c>
      <c r="E19">
        <f t="shared" si="0"/>
        <v>292165</v>
      </c>
    </row>
    <row r="20" spans="1:5" ht="12.75">
      <c r="A20">
        <f t="shared" si="1"/>
        <v>1879</v>
      </c>
      <c r="B20" t="s">
        <v>17</v>
      </c>
      <c r="C20" s="2">
        <v>92104</v>
      </c>
      <c r="D20" s="2">
        <v>128197</v>
      </c>
      <c r="E20">
        <f t="shared" si="0"/>
        <v>220301</v>
      </c>
    </row>
    <row r="21" spans="1:5" ht="12.75">
      <c r="A21">
        <f t="shared" si="1"/>
        <v>1874</v>
      </c>
      <c r="B21" t="s">
        <v>18</v>
      </c>
      <c r="C21" s="2">
        <v>56198</v>
      </c>
      <c r="D21" s="2">
        <v>79977</v>
      </c>
      <c r="E21">
        <f t="shared" si="0"/>
        <v>136175</v>
      </c>
    </row>
    <row r="22" spans="1:5" ht="12.75">
      <c r="A22">
        <f t="shared" si="1"/>
        <v>1869</v>
      </c>
      <c r="B22" t="s">
        <v>19</v>
      </c>
      <c r="C22" s="2">
        <v>25084</v>
      </c>
      <c r="D22" s="2">
        <v>36282</v>
      </c>
      <c r="E22">
        <f t="shared" si="0"/>
        <v>61366</v>
      </c>
    </row>
    <row r="23" spans="1:5" ht="12.75">
      <c r="A23">
        <f t="shared" si="1"/>
        <v>1864</v>
      </c>
      <c r="B23" t="s">
        <v>20</v>
      </c>
      <c r="E23">
        <f t="shared" si="0"/>
        <v>0</v>
      </c>
    </row>
    <row r="28" spans="1:2" ht="12.75">
      <c r="A28" t="s">
        <v>40</v>
      </c>
      <c r="B28" t="s">
        <v>41</v>
      </c>
    </row>
    <row r="38" spans="1:6" ht="12.75">
      <c r="A38" t="s">
        <v>26</v>
      </c>
      <c r="B38" t="s">
        <v>27</v>
      </c>
      <c r="C38" t="s">
        <v>29</v>
      </c>
      <c r="D38" t="s">
        <v>32</v>
      </c>
      <c r="E38" t="s">
        <v>33</v>
      </c>
      <c r="F38" t="s">
        <v>36</v>
      </c>
    </row>
    <row r="39" spans="1:6" ht="12.75">
      <c r="A39">
        <v>2</v>
      </c>
      <c r="B39" s="2">
        <f aca="true" t="shared" si="2" ref="B39:B56">E6</f>
        <v>530092</v>
      </c>
      <c r="C39">
        <f aca="true" t="shared" si="3" ref="C39:C56">A39*B39</f>
        <v>1060184</v>
      </c>
      <c r="D39">
        <f aca="true" t="shared" si="4" ref="D39:D56">(A39-$I$40)^2</f>
        <v>1101.8660100485038</v>
      </c>
      <c r="E39">
        <f aca="true" t="shared" si="5" ref="E39:E56">D39*B39</f>
        <v>584090356.9986315</v>
      </c>
      <c r="F39" s="2">
        <f>B39</f>
        <v>530092</v>
      </c>
    </row>
    <row r="40" spans="1:9" ht="12.75">
      <c r="A40">
        <v>7</v>
      </c>
      <c r="B40" s="2">
        <f t="shared" si="2"/>
        <v>513694</v>
      </c>
      <c r="C40">
        <f t="shared" si="3"/>
        <v>3595858</v>
      </c>
      <c r="D40">
        <f t="shared" si="4"/>
        <v>794.9223386148547</v>
      </c>
      <c r="E40">
        <f t="shared" si="5"/>
        <v>408346835.8124191</v>
      </c>
      <c r="F40" s="2">
        <f aca="true" t="shared" si="6" ref="F40:F56">F39+B40</f>
        <v>1043786</v>
      </c>
      <c r="H40" t="s">
        <v>30</v>
      </c>
      <c r="I40">
        <f>C58/B58</f>
        <v>35.19436714336491</v>
      </c>
    </row>
    <row r="41" spans="1:9" ht="12.75">
      <c r="A41">
        <v>12</v>
      </c>
      <c r="B41" s="2">
        <f t="shared" si="2"/>
        <v>543813</v>
      </c>
      <c r="C41">
        <f t="shared" si="3"/>
        <v>6525756</v>
      </c>
      <c r="D41">
        <f t="shared" si="4"/>
        <v>537.9786671812055</v>
      </c>
      <c r="E41">
        <f t="shared" si="5"/>
        <v>292559792.93581295</v>
      </c>
      <c r="F41" s="2">
        <f t="shared" si="6"/>
        <v>1587599</v>
      </c>
      <c r="H41" t="s">
        <v>31</v>
      </c>
      <c r="I41">
        <f>E58/B58</f>
        <v>464.32085276831555</v>
      </c>
    </row>
    <row r="42" spans="1:9" ht="12.75">
      <c r="A42">
        <v>17</v>
      </c>
      <c r="B42" s="2">
        <f t="shared" si="2"/>
        <v>440462</v>
      </c>
      <c r="C42">
        <f t="shared" si="3"/>
        <v>7487854</v>
      </c>
      <c r="D42">
        <f t="shared" si="4"/>
        <v>331.0349957475565</v>
      </c>
      <c r="E42">
        <f t="shared" si="5"/>
        <v>145808336.29696023</v>
      </c>
      <c r="F42" s="2">
        <f t="shared" si="6"/>
        <v>2028061</v>
      </c>
      <c r="H42" t="s">
        <v>34</v>
      </c>
      <c r="I42">
        <f>I41^(1/2)</f>
        <v>21.548105549405395</v>
      </c>
    </row>
    <row r="43" spans="1:6" ht="12.75">
      <c r="A43">
        <v>22</v>
      </c>
      <c r="B43" s="2">
        <f t="shared" si="2"/>
        <v>486525</v>
      </c>
      <c r="C43">
        <f t="shared" si="3"/>
        <v>10703550</v>
      </c>
      <c r="D43">
        <f t="shared" si="4"/>
        <v>174.09132431390742</v>
      </c>
      <c r="E43">
        <f t="shared" si="5"/>
        <v>84699781.56182382</v>
      </c>
      <c r="F43" s="2">
        <f t="shared" si="6"/>
        <v>2514586</v>
      </c>
    </row>
    <row r="44" spans="1:9" ht="12.75">
      <c r="A44">
        <v>27</v>
      </c>
      <c r="B44" s="2">
        <f t="shared" si="2"/>
        <v>517635</v>
      </c>
      <c r="C44">
        <f t="shared" si="3"/>
        <v>13976145</v>
      </c>
      <c r="D44">
        <f t="shared" si="4"/>
        <v>67.14765288025835</v>
      </c>
      <c r="E44">
        <f t="shared" si="5"/>
        <v>34757975.29867253</v>
      </c>
      <c r="F44" s="2">
        <f t="shared" si="6"/>
        <v>3032221</v>
      </c>
      <c r="H44" t="s">
        <v>35</v>
      </c>
      <c r="I44">
        <v>37</v>
      </c>
    </row>
    <row r="45" spans="1:9" ht="12.75">
      <c r="A45">
        <v>32</v>
      </c>
      <c r="B45" s="2">
        <f t="shared" si="2"/>
        <v>372640</v>
      </c>
      <c r="C45">
        <f t="shared" si="3"/>
        <v>11924480</v>
      </c>
      <c r="D45">
        <f t="shared" si="4"/>
        <v>10.203981446609278</v>
      </c>
      <c r="E45">
        <f t="shared" si="5"/>
        <v>3802411.6462644814</v>
      </c>
      <c r="F45" s="2">
        <f t="shared" si="6"/>
        <v>3404861</v>
      </c>
      <c r="H45" t="s">
        <v>37</v>
      </c>
      <c r="I45">
        <v>12</v>
      </c>
    </row>
    <row r="46" spans="1:6" ht="12.75">
      <c r="A46">
        <v>37</v>
      </c>
      <c r="B46" s="2">
        <f t="shared" si="2"/>
        <v>463404</v>
      </c>
      <c r="C46">
        <f t="shared" si="3"/>
        <v>17145948</v>
      </c>
      <c r="D46">
        <f t="shared" si="4"/>
        <v>3.2603100129602054</v>
      </c>
      <c r="E46">
        <f t="shared" si="5"/>
        <v>1510840.701245811</v>
      </c>
      <c r="F46" s="2">
        <f t="shared" si="6"/>
        <v>3868265</v>
      </c>
    </row>
    <row r="47" spans="1:6" ht="12.75">
      <c r="A47">
        <v>42</v>
      </c>
      <c r="B47" s="2">
        <f t="shared" si="2"/>
        <v>536971</v>
      </c>
      <c r="C47">
        <f t="shared" si="3"/>
        <v>22552782</v>
      </c>
      <c r="D47">
        <f t="shared" si="4"/>
        <v>46.31663857931113</v>
      </c>
      <c r="E47">
        <f t="shared" si="5"/>
        <v>24870691.734571278</v>
      </c>
      <c r="F47" s="2">
        <f t="shared" si="6"/>
        <v>4405236</v>
      </c>
    </row>
    <row r="48" spans="1:6" ht="12.75">
      <c r="A48">
        <v>47</v>
      </c>
      <c r="B48" s="2">
        <f t="shared" si="2"/>
        <v>541756</v>
      </c>
      <c r="C48">
        <f t="shared" si="3"/>
        <v>25462532</v>
      </c>
      <c r="D48">
        <f t="shared" si="4"/>
        <v>139.37296714566207</v>
      </c>
      <c r="E48">
        <f t="shared" si="5"/>
        <v>75506141.1889653</v>
      </c>
      <c r="F48" s="2">
        <f t="shared" si="6"/>
        <v>4946992</v>
      </c>
    </row>
    <row r="49" spans="1:6" ht="12.75">
      <c r="A49">
        <v>52</v>
      </c>
      <c r="B49" s="2">
        <f t="shared" si="2"/>
        <v>493642</v>
      </c>
      <c r="C49">
        <f t="shared" si="3"/>
        <v>25669384</v>
      </c>
      <c r="D49">
        <f t="shared" si="4"/>
        <v>282.429295712013</v>
      </c>
      <c r="E49">
        <f t="shared" si="5"/>
        <v>139418962.39386952</v>
      </c>
      <c r="F49" s="2">
        <f t="shared" si="6"/>
        <v>5440634</v>
      </c>
    </row>
    <row r="50" spans="1:6" ht="12.75">
      <c r="A50">
        <v>57</v>
      </c>
      <c r="B50" s="2">
        <f t="shared" si="2"/>
        <v>460007</v>
      </c>
      <c r="C50">
        <f t="shared" si="3"/>
        <v>26220399</v>
      </c>
      <c r="D50">
        <f t="shared" si="4"/>
        <v>475.4856242783639</v>
      </c>
      <c r="E50">
        <f t="shared" si="5"/>
        <v>218726715.56741735</v>
      </c>
      <c r="F50" s="2">
        <f t="shared" si="6"/>
        <v>5900641</v>
      </c>
    </row>
    <row r="51" spans="1:6" ht="12.75">
      <c r="A51">
        <v>62</v>
      </c>
      <c r="B51" s="2">
        <f t="shared" si="2"/>
        <v>349870</v>
      </c>
      <c r="C51">
        <f t="shared" si="3"/>
        <v>21691940</v>
      </c>
      <c r="D51">
        <f t="shared" si="4"/>
        <v>718.5419528447148</v>
      </c>
      <c r="E51">
        <f t="shared" si="5"/>
        <v>251396273.04178038</v>
      </c>
      <c r="F51" s="2">
        <f t="shared" si="6"/>
        <v>6250511</v>
      </c>
    </row>
    <row r="52" spans="1:6" ht="12.75">
      <c r="A52">
        <v>67</v>
      </c>
      <c r="B52" s="2">
        <f t="shared" si="2"/>
        <v>292165</v>
      </c>
      <c r="C52">
        <f t="shared" si="3"/>
        <v>19575055</v>
      </c>
      <c r="D52">
        <f t="shared" si="4"/>
        <v>1011.5982814110657</v>
      </c>
      <c r="E52">
        <f t="shared" si="5"/>
        <v>295553611.88846403</v>
      </c>
      <c r="F52" s="2">
        <f t="shared" si="6"/>
        <v>6542676</v>
      </c>
    </row>
    <row r="53" spans="1:6" ht="12.75">
      <c r="A53">
        <v>72</v>
      </c>
      <c r="B53" s="2">
        <f t="shared" si="2"/>
        <v>220301</v>
      </c>
      <c r="C53">
        <f t="shared" si="3"/>
        <v>15861672</v>
      </c>
      <c r="D53">
        <f t="shared" si="4"/>
        <v>1354.6546099774166</v>
      </c>
      <c r="E53">
        <f t="shared" si="5"/>
        <v>298431765.23263484</v>
      </c>
      <c r="F53" s="2">
        <f t="shared" si="6"/>
        <v>6762977</v>
      </c>
    </row>
    <row r="54" spans="1:6" ht="12.75">
      <c r="A54">
        <v>77</v>
      </c>
      <c r="B54" s="2">
        <f t="shared" si="2"/>
        <v>136175</v>
      </c>
      <c r="C54">
        <f t="shared" si="3"/>
        <v>10485475</v>
      </c>
      <c r="D54">
        <f t="shared" si="4"/>
        <v>1747.7109385437677</v>
      </c>
      <c r="E54">
        <f t="shared" si="5"/>
        <v>237994537.05619758</v>
      </c>
      <c r="F54" s="2">
        <f t="shared" si="6"/>
        <v>6899152</v>
      </c>
    </row>
    <row r="55" spans="1:6" ht="12.75">
      <c r="A55">
        <v>82</v>
      </c>
      <c r="B55" s="2">
        <f t="shared" si="2"/>
        <v>61366</v>
      </c>
      <c r="C55">
        <f t="shared" si="3"/>
        <v>5032012</v>
      </c>
      <c r="D55">
        <f t="shared" si="4"/>
        <v>2190.7672671101186</v>
      </c>
      <c r="E55">
        <f t="shared" si="5"/>
        <v>134438624.11347952</v>
      </c>
      <c r="F55" s="2">
        <f t="shared" si="6"/>
        <v>6960518</v>
      </c>
    </row>
    <row r="56" spans="1:7" ht="12.75">
      <c r="A56">
        <v>87</v>
      </c>
      <c r="B56" s="2">
        <f t="shared" si="2"/>
        <v>0</v>
      </c>
      <c r="C56">
        <f t="shared" si="3"/>
        <v>0</v>
      </c>
      <c r="D56">
        <f t="shared" si="4"/>
        <v>2683.8235956764693</v>
      </c>
      <c r="E56">
        <f t="shared" si="5"/>
        <v>0</v>
      </c>
      <c r="F56" s="2">
        <f t="shared" si="6"/>
        <v>6960518</v>
      </c>
      <c r="G56">
        <f>F56/2</f>
        <v>3480259</v>
      </c>
    </row>
    <row r="58" spans="1:5" ht="12.75">
      <c r="A58" t="s">
        <v>28</v>
      </c>
      <c r="B58" s="2">
        <f>SUM(B39:B57)</f>
        <v>6960518</v>
      </c>
      <c r="C58" s="2">
        <f>SUM(C39:C57)</f>
        <v>244971026</v>
      </c>
      <c r="D58" s="2">
        <f>SUM(D39:D57)</f>
        <v>13671.206451524758</v>
      </c>
      <c r="E58" s="2">
        <f>SUM(E39:E57)</f>
        <v>3231913653.46921</v>
      </c>
    </row>
  </sheetData>
  <mergeCells count="1">
    <mergeCell ref="A1:E2"/>
  </mergeCells>
  <conditionalFormatting sqref="F39:F56">
    <cfRule type="cellIs" priority="1" dxfId="0" operator="between" stopIfTrue="1">
      <formula>$G$56</formula>
      <formula>$G$56+500000</formula>
    </cfRule>
  </conditionalFormatting>
  <conditionalFormatting sqref="B39:B56">
    <cfRule type="cellIs" priority="2" dxfId="1" operator="equal" stopIfTrue="1">
      <formula>MAX($B$39:$B$56)</formula>
    </cfRule>
  </conditionalFormatting>
  <printOptions/>
  <pageMargins left="0.75" right="0.75" top="1" bottom="1" header="0.4921259845" footer="0.492125984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Ingo Rath</dc:creator>
  <cp:keywords/>
  <dc:description/>
  <cp:lastModifiedBy>Ingo Rath</cp:lastModifiedBy>
  <cp:lastPrinted>2005-02-17T23:10:41Z</cp:lastPrinted>
  <dcterms:created xsi:type="dcterms:W3CDTF">2004-09-16T19:50:32Z</dcterms:created>
  <dcterms:modified xsi:type="dcterms:W3CDTF">2005-02-17T23:14:37Z</dcterms:modified>
  <cp:category/>
  <cp:version/>
  <cp:contentType/>
  <cp:contentStatus/>
</cp:coreProperties>
</file>